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alerie\Desktop\DCE ELECTRICITE 2021\"/>
    </mc:Choice>
  </mc:AlternateContent>
  <xr:revisionPtr revIDLastSave="0" documentId="8_{05A72661-0DE9-41D6-87CA-DB7F003EF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lairage public" sheetId="1" r:id="rId1"/>
    <sheet name="Listes" sheetId="2" r:id="rId2"/>
    <sheet name="Feuil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X17" i="1" l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6" i="1"/>
  <c r="W15" i="1" l="1"/>
  <c r="Y15" i="1" s="1"/>
  <c r="C8" i="1" s="1"/>
  <c r="X15" i="1" l="1"/>
  <c r="C7" i="1" s="1"/>
  <c r="B9" i="1" l="1"/>
  <c r="B8" i="1" l="1"/>
  <c r="B7" i="1" l="1"/>
  <c r="D7" i="1" s="1"/>
</calcChain>
</file>

<file path=xl/sharedStrings.xml><?xml version="1.0" encoding="utf-8"?>
<sst xmlns="http://schemas.openxmlformats.org/spreadsheetml/2006/main" count="347" uniqueCount="213">
  <si>
    <t>Type de comptage</t>
  </si>
  <si>
    <t>Saisonnalité</t>
  </si>
  <si>
    <t>Eclairage</t>
  </si>
  <si>
    <t>Bâtiment</t>
  </si>
  <si>
    <t>Autre</t>
  </si>
  <si>
    <t>usage</t>
  </si>
  <si>
    <t>saisonnalité</t>
  </si>
  <si>
    <t>A remplir</t>
  </si>
  <si>
    <t>Coffret marché</t>
  </si>
  <si>
    <t>à remplir par la commune</t>
  </si>
  <si>
    <t>à remplir par le fournisseur</t>
  </si>
  <si>
    <t>Energie estimée HC (kwh/an)</t>
  </si>
  <si>
    <t>Base</t>
  </si>
  <si>
    <t>Tempo</t>
  </si>
  <si>
    <t>Heures Pleines/Creuses</t>
  </si>
  <si>
    <t>Puissance à soucrire (KVA)</t>
  </si>
  <si>
    <t>TURPE</t>
  </si>
  <si>
    <t>CSPE</t>
  </si>
  <si>
    <t>CTA</t>
  </si>
  <si>
    <t>TCFE</t>
  </si>
  <si>
    <t>ne pas remplir</t>
  </si>
  <si>
    <t>Fourniture Base ou HP (€/kWh)</t>
  </si>
  <si>
    <t>Fourniture kwh HC
(€/kWh)</t>
  </si>
  <si>
    <t>CEE 
(€/MWh)</t>
  </si>
  <si>
    <t>Tarif abonnement HT (€)</t>
  </si>
  <si>
    <t>LU</t>
  </si>
  <si>
    <t>/kWh</t>
  </si>
  <si>
    <t>Total (abonnement + taxes) HTVA</t>
  </si>
  <si>
    <t>Total fourniture HTVA</t>
  </si>
  <si>
    <t>Taxes sur abonnement</t>
  </si>
  <si>
    <t>Taxes sur fourniture</t>
  </si>
  <si>
    <t>Prix Total TTC</t>
  </si>
  <si>
    <t>Adresse du site</t>
  </si>
  <si>
    <t>Nom du site</t>
  </si>
  <si>
    <t>RAE (ou PDL)</t>
  </si>
  <si>
    <t>Prix total HTVA</t>
  </si>
  <si>
    <t>/kVA/an</t>
  </si>
  <si>
    <t>€/kWh</t>
  </si>
  <si>
    <t>Capacité (€/MWh)</t>
  </si>
  <si>
    <t>Coût fourniture HT</t>
  </si>
  <si>
    <t>Prix total TTC</t>
  </si>
  <si>
    <t>Reglementé</t>
  </si>
  <si>
    <t>EP</t>
  </si>
  <si>
    <t>/kVA</t>
  </si>
  <si>
    <t>Tarif Reglementé</t>
  </si>
  <si>
    <t>Coût abonnement HTVA</t>
  </si>
  <si>
    <t>Coût fourniture HTVA</t>
  </si>
  <si>
    <t>Offre du candidat</t>
  </si>
  <si>
    <t>Simulation Tarif règlementé</t>
  </si>
  <si>
    <t>Energie estimée base ou HP (kwh/an) (peut être modifié si consommation différente sur la facture)</t>
  </si>
  <si>
    <t>Estimation totale TTC sur 1 an</t>
  </si>
  <si>
    <t>Consommation annuelle estimée (kWh) pour tous les sites</t>
  </si>
  <si>
    <t>Estimation totale HTVA sur 1 an</t>
  </si>
  <si>
    <t>Ecart de prix par rapport au tarif règlementé</t>
  </si>
  <si>
    <t xml:space="preserve">EP POSTE WILSON </t>
  </si>
  <si>
    <t>58 . RUE DU PRÉSIDENT WILSON</t>
  </si>
  <si>
    <t>64850000400779</t>
  </si>
  <si>
    <t xml:space="preserve">ECLAIRAGE PUBLIC BASE </t>
  </si>
  <si>
    <t>. QUAI DES FUSILLES</t>
  </si>
  <si>
    <t>64850000243161</t>
  </si>
  <si>
    <t xml:space="preserve">MAIRIE DE CAZERES </t>
  </si>
  <si>
    <t>. RUE BERNARD PIQUEPE ECLAIRAGE PUBLIC</t>
  </si>
  <si>
    <t>64850000386027</t>
  </si>
  <si>
    <t xml:space="preserve">EP POSTE CAPUCINS </t>
  </si>
  <si>
    <t>. RUE DU COMMINGES HLM CAPUCINS</t>
  </si>
  <si>
    <t>64850000405385</t>
  </si>
  <si>
    <t xml:space="preserve">EP POSTE CLOS DES CHARMES </t>
  </si>
  <si>
    <t>. AVENUE DE SAINT CIZY CLOS DES CHARMES</t>
  </si>
  <si>
    <t>64850000405273</t>
  </si>
  <si>
    <t xml:space="preserve">EP POSTE JULES FERRY </t>
  </si>
  <si>
    <t>. PLACE JULES FERRY</t>
  </si>
  <si>
    <t>64850000405161</t>
  </si>
  <si>
    <t xml:space="preserve">EP POSTE HOURRIDE </t>
  </si>
  <si>
    <t>1 . RUE GEORGE SAND</t>
  </si>
  <si>
    <t>64850000323047</t>
  </si>
  <si>
    <t xml:space="preserve">EP ST JULIEN </t>
  </si>
  <si>
    <t>. AVENUE DE ST JULIEN</t>
  </si>
  <si>
    <t>64850000046406</t>
  </si>
  <si>
    <t xml:space="preserve">EP POSTE MONTSERRAT </t>
  </si>
  <si>
    <t>. AVENUE DE LABRIOULETTE EP POSTE MONTSERRAT</t>
  </si>
  <si>
    <t>64850000359797</t>
  </si>
  <si>
    <t xml:space="preserve">EP DOMAINE DE ST JEAN </t>
  </si>
  <si>
    <t>. AVENUE DE PICAYNE  Bat. EP   DOMAINE ST JEAN</t>
  </si>
  <si>
    <t>64850000357995</t>
  </si>
  <si>
    <t xml:space="preserve">EP MATARADE </t>
  </si>
  <si>
    <t>. CHEMIN DE MATARADE</t>
  </si>
  <si>
    <t>64850000143482</t>
  </si>
  <si>
    <t xml:space="preserve">EP JARDIN PUBLIC </t>
  </si>
  <si>
    <t>. PLACE HENRI BARBUSSE ARROSAGE JARDIN PUBLIC</t>
  </si>
  <si>
    <t>64850000175429</t>
  </si>
  <si>
    <t xml:space="preserve">EP CHEMIN DES VIGNES </t>
  </si>
  <si>
    <t>. CHEMIN DES VIGNES</t>
  </si>
  <si>
    <t>64850000142032</t>
  </si>
  <si>
    <t xml:space="preserve">EP MASQUERE 2 </t>
  </si>
  <si>
    <t>. R N 117</t>
  </si>
  <si>
    <t>64850000296463</t>
  </si>
  <si>
    <t>EP LOTISSEMENT DE BOUTELAYGUE</t>
  </si>
  <si>
    <t>. RUE DE BOUTELAYGUE</t>
  </si>
  <si>
    <t>64850000304693</t>
  </si>
  <si>
    <t xml:space="preserve">EP AUGUERA </t>
  </si>
  <si>
    <t>64850000046610</t>
  </si>
  <si>
    <t xml:space="preserve">EP CROCHERIE </t>
  </si>
  <si>
    <t>. RUE DELA FONTAINE D'AMOUR POSTE SOCLE</t>
  </si>
  <si>
    <t>64850000024351</t>
  </si>
  <si>
    <t xml:space="preserve">EP CROIX DE L'OLIVIER </t>
  </si>
  <si>
    <t>. RUE DU MONT VALLIER</t>
  </si>
  <si>
    <t>64850000016587</t>
  </si>
  <si>
    <t xml:space="preserve">EP MAOUPEOU </t>
  </si>
  <si>
    <t>. HLM AVENUE DE SALEICH</t>
  </si>
  <si>
    <t>64850000031225</t>
  </si>
  <si>
    <t xml:space="preserve">EP BELLEVUE </t>
  </si>
  <si>
    <t>. R N 117 BELLEVUE</t>
  </si>
  <si>
    <t>64850000100857</t>
  </si>
  <si>
    <t xml:space="preserve">EP POSTE MAIRIE </t>
  </si>
  <si>
    <t>. PLACE DE L HOTEL DE VILLE</t>
  </si>
  <si>
    <t>64850000160910</t>
  </si>
  <si>
    <t xml:space="preserve">EP CENTRE COMMERCIAL </t>
  </si>
  <si>
    <t>. AVENUE GABRIEL PERI</t>
  </si>
  <si>
    <t>64850000053481</t>
  </si>
  <si>
    <t xml:space="preserve">EP RN 117 </t>
  </si>
  <si>
    <t>64850000101646</t>
  </si>
  <si>
    <t xml:space="preserve">EP AVENUE DE TOULOUSE </t>
  </si>
  <si>
    <t>. AVENUE DE TOULOUSE</t>
  </si>
  <si>
    <t>64850000091726</t>
  </si>
  <si>
    <t xml:space="preserve">EP PLANTAUREL </t>
  </si>
  <si>
    <t>. VIEUX CHEMIN DE PALAMINY</t>
  </si>
  <si>
    <t>64850000258332</t>
  </si>
  <si>
    <t>64850000142693</t>
  </si>
  <si>
    <t xml:space="preserve">EP LOTISSEMENT MATHILDE </t>
  </si>
  <si>
    <t>. RUE DU DOCTEUR VAILLANT LOTISSEMENT MATHILDE Bat. ECLARAGE PUBLIC</t>
  </si>
  <si>
    <t>64850000384662</t>
  </si>
  <si>
    <t>64850000031113</t>
  </si>
  <si>
    <t xml:space="preserve">EP POSTE C.E.S. </t>
  </si>
  <si>
    <t>. RUE RAOUL SERRES</t>
  </si>
  <si>
    <t>64850000115141</t>
  </si>
  <si>
    <t xml:space="preserve">EP MONTSERRAT </t>
  </si>
  <si>
    <t>. RUE DE MONTSERRAT EP RUE DE MONTSERRAT</t>
  </si>
  <si>
    <t>64850000328090</t>
  </si>
  <si>
    <t xml:space="preserve">EP JEAN JAURES </t>
  </si>
  <si>
    <t>. BOULEVARD JEAN JAURES</t>
  </si>
  <si>
    <t>64850000280280</t>
  </si>
  <si>
    <t>64850000046394</t>
  </si>
  <si>
    <t xml:space="preserve">EP VILLEBARRADE </t>
  </si>
  <si>
    <t>. RESIDENCE VILLEBARRADE</t>
  </si>
  <si>
    <t>64850000160034</t>
  </si>
  <si>
    <t xml:space="preserve">EP POURTAOUX </t>
  </si>
  <si>
    <t>. RUE BERTRAND CAUBET</t>
  </si>
  <si>
    <t>64850000087443</t>
  </si>
  <si>
    <t xml:space="preserve">EP POSTE PENENT </t>
  </si>
  <si>
    <t>. RUE JEANNE PENENT</t>
  </si>
  <si>
    <t>64850000230455</t>
  </si>
  <si>
    <t xml:space="preserve">EP FOYER RURAL </t>
  </si>
  <si>
    <t>. RUE DES CAPUCINS</t>
  </si>
  <si>
    <t>64850000233607</t>
  </si>
  <si>
    <t xml:space="preserve">EP POSTE TUSSAU </t>
  </si>
  <si>
    <t>. RUE DE BOURDOUE</t>
  </si>
  <si>
    <t>64850000105240</t>
  </si>
  <si>
    <t xml:space="preserve">EP LE JUGE </t>
  </si>
  <si>
    <t>. R N 117 LE JUGE</t>
  </si>
  <si>
    <t>64850000101971</t>
  </si>
  <si>
    <t xml:space="preserve">EP POSTE GARONNE </t>
  </si>
  <si>
    <t>. AVENUE DE SALEICH EP POSTE GARONNE</t>
  </si>
  <si>
    <t>64850000322583</t>
  </si>
  <si>
    <t xml:space="preserve">EP POSTE SALEICH </t>
  </si>
  <si>
    <t>. AVENUE DE LABRIOULETTE</t>
  </si>
  <si>
    <t>64850000037944</t>
  </si>
  <si>
    <t xml:space="preserve">EP BORDEBLANQUE </t>
  </si>
  <si>
    <t>. RUE DE BORDEBLANQUE</t>
  </si>
  <si>
    <t>64850000122015</t>
  </si>
  <si>
    <t xml:space="preserve">EP MERITZS </t>
  </si>
  <si>
    <t>. QUARTIER DES MERITZ</t>
  </si>
  <si>
    <t>64850000137847</t>
  </si>
  <si>
    <t xml:space="preserve">EP PONT COULADERE </t>
  </si>
  <si>
    <t>. QUAI DES FUSILLES PONT COULADERE</t>
  </si>
  <si>
    <t>64850000243385</t>
  </si>
  <si>
    <t xml:space="preserve">EP AVENUE DU LAC </t>
  </si>
  <si>
    <t>. AVENUE DU LAC</t>
  </si>
  <si>
    <t>64850000027605</t>
  </si>
  <si>
    <t xml:space="preserve">EP MAILHOL ST JEAN </t>
  </si>
  <si>
    <t>. CHEMIN DU MAILHOL ST JEAN ZONE INDUSTRIELLE</t>
  </si>
  <si>
    <t>64850000133255</t>
  </si>
  <si>
    <t xml:space="preserve">EP AVENUE DE SAINT CIZY </t>
  </si>
  <si>
    <t>. AVENUE DE ST CIZY</t>
  </si>
  <si>
    <t>64850000275108</t>
  </si>
  <si>
    <t>102 . CHEMIN DES VIGNES</t>
  </si>
  <si>
    <t>64850000141906</t>
  </si>
  <si>
    <t xml:space="preserve">EP DARBON </t>
  </si>
  <si>
    <t>. ROUTE DE MONDAVEZAN</t>
  </si>
  <si>
    <t>64850000139199</t>
  </si>
  <si>
    <t xml:space="preserve">EP ENCLOS </t>
  </si>
  <si>
    <t>5 . PLACE DE L'ENCLOS</t>
  </si>
  <si>
    <t>64850000057209</t>
  </si>
  <si>
    <t xml:space="preserve">EP MASQUERE </t>
  </si>
  <si>
    <t>64850000101095</t>
  </si>
  <si>
    <t xml:space="preserve">EP STATION EPURATION </t>
  </si>
  <si>
    <t>64850000037832</t>
  </si>
  <si>
    <t xml:space="preserve">EP LAFAYETTE </t>
  </si>
  <si>
    <t>. RUE TOURTE</t>
  </si>
  <si>
    <t>64850000403583</t>
  </si>
  <si>
    <t xml:space="preserve">EP POSTE PASTEUR </t>
  </si>
  <si>
    <t>. RUE ERNEST RENAN EP POSTE PASTEUR</t>
  </si>
  <si>
    <t>64850000403809</t>
  </si>
  <si>
    <t xml:space="preserve">EP POSTE RENAN </t>
  </si>
  <si>
    <t>. RUE ERNEST RENAN EP POSTE RENAN</t>
  </si>
  <si>
    <t>64850000403707</t>
  </si>
  <si>
    <t xml:space="preserve">EP LASSEOUBE </t>
  </si>
  <si>
    <t>64850000046508</t>
  </si>
  <si>
    <t xml:space="preserve">EP BEL AIR </t>
  </si>
  <si>
    <t>. CHEMIN DE BEL AIR EP BEL AIR</t>
  </si>
  <si>
    <t>64850000384001</t>
  </si>
  <si>
    <t xml:space="preserve">EP POSTE PONT DE FER </t>
  </si>
  <si>
    <t>. AVENUE DE ST CIZY EP POSTE PONT DE FER</t>
  </si>
  <si>
    <t>64850000372082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</si>
</sst>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0" xfId="0" applyFill="1"/>
    <xf numFmtId="0" fontId="0" fillId="0" borderId="0" xfId="0" applyFill="1"/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/>
    <xf numFmtId="1" fontId="0" fillId="2" borderId="1" xfId="0" applyNumberFormat="1" applyFill="1" applyBorder="1"/>
    <xf numFmtId="0" fontId="1" fillId="0" borderId="0" xfId="0" applyFont="1" applyAlignment="1">
      <alignment horizontal="center" wrapText="1"/>
    </xf>
    <xf numFmtId="0" fontId="0" fillId="4" borderId="1" xfId="0" applyFill="1" applyBorder="1" applyAlignment="1">
      <alignment wrapText="1"/>
    </xf>
    <xf numFmtId="164" fontId="2" fillId="4" borderId="1" xfId="0" applyNumberFormat="1" applyFont="1" applyFill="1" applyBorder="1"/>
    <xf numFmtId="0" fontId="1" fillId="4" borderId="1" xfId="0" applyFont="1" applyFill="1" applyBorder="1"/>
    <xf numFmtId="0" fontId="3" fillId="4" borderId="1" xfId="0" applyFont="1" applyFill="1" applyBorder="1"/>
    <xf numFmtId="9" fontId="2" fillId="4" borderId="1" xfId="1" applyFon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5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B8" totalsRowShown="0">
  <autoFilter ref="A2:B8" xr:uid="{00000000-0009-0000-0100-000001000000}"/>
  <tableColumns count="2">
    <tableColumn id="1" xr3:uid="{00000000-0010-0000-0000-000001000000}" name="usage"/>
    <tableColumn id="2" xr3:uid="{00000000-0010-0000-0000-000002000000}" name="saisonnalité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0"/>
  <sheetViews>
    <sheetView tabSelected="1" workbookViewId="0">
      <selection activeCell="G7" sqref="G7"/>
    </sheetView>
  </sheetViews>
  <sheetFormatPr baseColWidth="10" defaultRowHeight="15" x14ac:dyDescent="0.25"/>
  <cols>
    <col min="1" max="1" width="30.28515625" style="1" bestFit="1" customWidth="1"/>
    <col min="2" max="2" width="28.140625" style="1" customWidth="1"/>
    <col min="3" max="3" width="26.85546875" style="1" bestFit="1" customWidth="1"/>
    <col min="4" max="4" width="23.5703125" style="1" customWidth="1"/>
    <col min="5" max="5" width="19.7109375" style="1" customWidth="1"/>
    <col min="6" max="6" width="25.140625" style="1" hidden="1" customWidth="1"/>
    <col min="7" max="7" width="20.85546875" style="1" customWidth="1"/>
    <col min="8" max="8" width="20.85546875" style="1" hidden="1" customWidth="1"/>
    <col min="9" max="9" width="12.42578125" style="8" bestFit="1" customWidth="1"/>
    <col min="10" max="10" width="12.42578125" style="8" customWidth="1"/>
    <col min="11" max="11" width="14.140625" style="10" customWidth="1"/>
    <col min="12" max="12" width="12.42578125" style="8" customWidth="1"/>
    <col min="13" max="13" width="12.42578125" style="8" hidden="1" customWidth="1"/>
    <col min="14" max="15" width="12.42578125" style="8" customWidth="1"/>
    <col min="16" max="17" width="15.140625" style="8" customWidth="1"/>
    <col min="18" max="19" width="11.42578125" style="10"/>
  </cols>
  <sheetData>
    <row r="1" spans="1:2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5" x14ac:dyDescent="0.25">
      <c r="A2" s="5"/>
      <c r="B2" s="9" t="s">
        <v>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5" x14ac:dyDescent="0.25">
      <c r="A3" s="7"/>
      <c r="B3" s="9" t="s">
        <v>10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5" x14ac:dyDescent="0.25">
      <c r="A4" s="12"/>
      <c r="B4" s="9" t="s">
        <v>20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5" ht="30" x14ac:dyDescent="0.25">
      <c r="A6" s="15"/>
      <c r="B6" s="15" t="s">
        <v>47</v>
      </c>
      <c r="C6" s="15" t="s">
        <v>48</v>
      </c>
      <c r="D6" s="15" t="s">
        <v>53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5" ht="33.75" x14ac:dyDescent="0.5">
      <c r="A7" s="15" t="s">
        <v>52</v>
      </c>
      <c r="B7" s="16">
        <f>SUM(S:S)</f>
        <v>0</v>
      </c>
      <c r="C7" s="12" t="e">
        <f>SUM(X:X)</f>
        <v>#VALUE!</v>
      </c>
      <c r="D7" s="19" t="e">
        <f>(B7-C7)/C7</f>
        <v>#VALUE!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5" x14ac:dyDescent="0.25">
      <c r="A8" s="15" t="s">
        <v>50</v>
      </c>
      <c r="B8" s="17">
        <f>SUM(T:T)</f>
        <v>0</v>
      </c>
      <c r="C8" s="12" t="e">
        <f>SUM(Y:Y)</f>
        <v>#VALUE!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5" ht="45.75" x14ac:dyDescent="0.3">
      <c r="A9" s="15" t="s">
        <v>51</v>
      </c>
      <c r="B9" s="18">
        <f>SUM(G15:G110,H15:H110)</f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V13" s="20" t="s">
        <v>44</v>
      </c>
      <c r="W13" s="20"/>
      <c r="X13" s="20"/>
      <c r="Y13" s="20"/>
    </row>
    <row r="14" spans="1:25" s="2" customFormat="1" ht="90" x14ac:dyDescent="0.25">
      <c r="A14" s="3" t="s">
        <v>33</v>
      </c>
      <c r="B14" s="3" t="s">
        <v>32</v>
      </c>
      <c r="C14" s="3" t="s">
        <v>34</v>
      </c>
      <c r="D14" s="4" t="s">
        <v>0</v>
      </c>
      <c r="E14" s="4" t="s">
        <v>15</v>
      </c>
      <c r="F14" s="4" t="s">
        <v>1</v>
      </c>
      <c r="G14" s="4" t="s">
        <v>49</v>
      </c>
      <c r="H14" s="4" t="s">
        <v>11</v>
      </c>
      <c r="I14" s="6" t="s">
        <v>24</v>
      </c>
      <c r="J14" s="11" t="s">
        <v>29</v>
      </c>
      <c r="K14" s="11" t="s">
        <v>27</v>
      </c>
      <c r="L14" s="6" t="s">
        <v>21</v>
      </c>
      <c r="M14" s="6" t="s">
        <v>22</v>
      </c>
      <c r="N14" s="11" t="s">
        <v>39</v>
      </c>
      <c r="O14" s="11" t="s">
        <v>30</v>
      </c>
      <c r="P14" s="6" t="s">
        <v>23</v>
      </c>
      <c r="Q14" s="6" t="s">
        <v>38</v>
      </c>
      <c r="R14" s="11" t="s">
        <v>28</v>
      </c>
      <c r="S14" s="11" t="s">
        <v>35</v>
      </c>
      <c r="T14" s="11" t="s">
        <v>31</v>
      </c>
      <c r="V14" s="14" t="s">
        <v>45</v>
      </c>
      <c r="W14" s="14" t="s">
        <v>46</v>
      </c>
      <c r="X14" s="14" t="s">
        <v>35</v>
      </c>
      <c r="Y14" s="14" t="s">
        <v>40</v>
      </c>
    </row>
    <row r="15" spans="1:25" x14ac:dyDescent="0.25">
      <c r="A15" s="5" t="s">
        <v>54</v>
      </c>
      <c r="B15" s="5" t="s">
        <v>55</v>
      </c>
      <c r="C15" s="5" t="s">
        <v>56</v>
      </c>
      <c r="D15" s="5" t="s">
        <v>2</v>
      </c>
      <c r="E15" s="5">
        <v>4</v>
      </c>
      <c r="F15" s="5">
        <v>10442</v>
      </c>
      <c r="G15" s="5" t="s">
        <v>12</v>
      </c>
      <c r="H15" s="5"/>
      <c r="I15" s="7"/>
      <c r="J15" s="12"/>
      <c r="K15" s="12"/>
      <c r="L15" s="7"/>
      <c r="M15" s="7"/>
      <c r="N15" s="7"/>
      <c r="O15" s="12"/>
      <c r="P15" s="7"/>
      <c r="Q15" s="7"/>
      <c r="R15" s="12"/>
      <c r="S15" s="12"/>
      <c r="T15" s="12"/>
      <c r="V15">
        <f>(Feuil2!B18+Feuil2!$C$2/1000)*'Eclairage public'!E15</f>
        <v>374.88108160000002</v>
      </c>
      <c r="W15" t="e">
        <f>(Feuil2!B19+Feuil2!B2+Feuil2!D2)*'Eclairage public'!G15</f>
        <v>#VALUE!</v>
      </c>
      <c r="X15" t="e">
        <f>V15+W15</f>
        <v>#VALUE!</v>
      </c>
      <c r="Y15" t="e">
        <f>V15*1.055+W15*1.2</f>
        <v>#VALUE!</v>
      </c>
    </row>
    <row r="16" spans="1:25" x14ac:dyDescent="0.25">
      <c r="A16" s="5" t="s">
        <v>57</v>
      </c>
      <c r="B16" s="5" t="s">
        <v>58</v>
      </c>
      <c r="C16" s="5" t="s">
        <v>59</v>
      </c>
      <c r="D16" s="5" t="s">
        <v>2</v>
      </c>
      <c r="E16" s="5">
        <v>9</v>
      </c>
      <c r="F16" s="5">
        <v>17524</v>
      </c>
      <c r="G16" s="5" t="s">
        <v>12</v>
      </c>
      <c r="H16" s="5"/>
      <c r="I16" s="7"/>
      <c r="J16" s="12"/>
      <c r="K16" s="12"/>
      <c r="L16" s="7"/>
      <c r="M16" s="7"/>
      <c r="N16" s="7"/>
      <c r="O16" s="12"/>
      <c r="P16" s="7"/>
      <c r="Q16" s="7"/>
      <c r="R16" s="12"/>
      <c r="S16" s="12"/>
      <c r="T16" s="12"/>
      <c r="X16">
        <f>IF(V16+W16=0,0,V16+W16+(Feuil2!$B$2+Feuil2!$D$2)*'Eclairage public'!$G16+Feuil2!$C$2)</f>
        <v>0</v>
      </c>
    </row>
    <row r="17" spans="1:24" x14ac:dyDescent="0.25">
      <c r="A17" s="5" t="s">
        <v>60</v>
      </c>
      <c r="B17" s="5" t="s">
        <v>61</v>
      </c>
      <c r="C17" s="5" t="s">
        <v>62</v>
      </c>
      <c r="D17" s="5" t="s">
        <v>2</v>
      </c>
      <c r="E17" s="5">
        <v>1</v>
      </c>
      <c r="F17" s="5">
        <v>1529</v>
      </c>
      <c r="G17" s="5" t="s">
        <v>12</v>
      </c>
      <c r="H17" s="5"/>
      <c r="I17" s="7"/>
      <c r="J17" s="12"/>
      <c r="K17" s="12"/>
      <c r="L17" s="7"/>
      <c r="M17" s="7"/>
      <c r="N17" s="7"/>
      <c r="O17" s="12"/>
      <c r="P17" s="7"/>
      <c r="Q17" s="7"/>
      <c r="R17" s="12"/>
      <c r="S17" s="12"/>
      <c r="T17" s="12"/>
      <c r="X17">
        <f>IF(V17+W17=0,0,V17+W17+(Feuil2!$B$2+Feuil2!$D$2)*'Eclairage public'!$G17+Feuil2!$C$2)</f>
        <v>0</v>
      </c>
    </row>
    <row r="18" spans="1:24" x14ac:dyDescent="0.25">
      <c r="A18" s="5" t="s">
        <v>63</v>
      </c>
      <c r="B18" s="5" t="s">
        <v>64</v>
      </c>
      <c r="C18" s="5" t="s">
        <v>65</v>
      </c>
      <c r="D18" s="5" t="s">
        <v>2</v>
      </c>
      <c r="E18" s="5">
        <v>12</v>
      </c>
      <c r="F18" s="5">
        <v>20850</v>
      </c>
      <c r="G18" s="5" t="s">
        <v>12</v>
      </c>
      <c r="H18" s="5"/>
      <c r="I18" s="7"/>
      <c r="J18" s="12"/>
      <c r="K18" s="12"/>
      <c r="L18" s="7"/>
      <c r="M18" s="7"/>
      <c r="N18" s="7"/>
      <c r="O18" s="12"/>
      <c r="P18" s="7"/>
      <c r="Q18" s="7"/>
      <c r="R18" s="12"/>
      <c r="S18" s="12"/>
      <c r="T18" s="12"/>
      <c r="X18">
        <f>IF(V18+W18=0,0,V18+W18+(Feuil2!$B$2+Feuil2!$D$2)*'Eclairage public'!$G18+Feuil2!$C$2)</f>
        <v>0</v>
      </c>
    </row>
    <row r="19" spans="1:24" x14ac:dyDescent="0.25">
      <c r="A19" s="5" t="s">
        <v>66</v>
      </c>
      <c r="B19" s="5" t="s">
        <v>67</v>
      </c>
      <c r="C19" s="5" t="s">
        <v>68</v>
      </c>
      <c r="D19" s="5" t="s">
        <v>2</v>
      </c>
      <c r="E19" s="5">
        <v>1</v>
      </c>
      <c r="F19" s="5">
        <v>4310</v>
      </c>
      <c r="G19" s="5" t="s">
        <v>12</v>
      </c>
      <c r="H19" s="5"/>
      <c r="I19" s="7"/>
      <c r="J19" s="12"/>
      <c r="K19" s="12"/>
      <c r="L19" s="7"/>
      <c r="M19" s="7"/>
      <c r="N19" s="7"/>
      <c r="O19" s="12"/>
      <c r="P19" s="7"/>
      <c r="Q19" s="7"/>
      <c r="R19" s="12"/>
      <c r="S19" s="12"/>
      <c r="T19" s="12"/>
      <c r="X19">
        <f>IF(V19+W19=0,0,V19+W19+(Feuil2!$B$2+Feuil2!$D$2)*'Eclairage public'!$G19+Feuil2!$C$2)</f>
        <v>0</v>
      </c>
    </row>
    <row r="20" spans="1:24" x14ac:dyDescent="0.25">
      <c r="A20" s="5" t="s">
        <v>69</v>
      </c>
      <c r="B20" s="5" t="s">
        <v>70</v>
      </c>
      <c r="C20" s="5" t="s">
        <v>71</v>
      </c>
      <c r="D20" s="5" t="s">
        <v>2</v>
      </c>
      <c r="E20" s="5">
        <v>6</v>
      </c>
      <c r="F20" s="5">
        <v>10331</v>
      </c>
      <c r="G20" s="5" t="s">
        <v>12</v>
      </c>
      <c r="H20" s="5"/>
      <c r="I20" s="7"/>
      <c r="J20" s="12"/>
      <c r="K20" s="12"/>
      <c r="L20" s="7"/>
      <c r="M20" s="7"/>
      <c r="N20" s="7"/>
      <c r="O20" s="12"/>
      <c r="P20" s="7"/>
      <c r="Q20" s="7"/>
      <c r="R20" s="12"/>
      <c r="S20" s="12"/>
      <c r="T20" s="12"/>
      <c r="X20">
        <f>IF(V20+W20=0,0,V20+W20+(Feuil2!$B$2+Feuil2!$D$2)*'Eclairage public'!$G20+Feuil2!$C$2)</f>
        <v>0</v>
      </c>
    </row>
    <row r="21" spans="1:24" x14ac:dyDescent="0.25">
      <c r="A21" s="5" t="s">
        <v>72</v>
      </c>
      <c r="B21" s="5" t="s">
        <v>73</v>
      </c>
      <c r="C21" s="5" t="s">
        <v>74</v>
      </c>
      <c r="D21" s="5" t="s">
        <v>2</v>
      </c>
      <c r="E21" s="5">
        <v>6</v>
      </c>
      <c r="F21" s="5">
        <v>9257</v>
      </c>
      <c r="G21" s="5" t="s">
        <v>12</v>
      </c>
      <c r="H21" s="5"/>
      <c r="I21" s="7"/>
      <c r="J21" s="12"/>
      <c r="K21" s="12"/>
      <c r="L21" s="7"/>
      <c r="M21" s="7"/>
      <c r="N21" s="7"/>
      <c r="O21" s="12"/>
      <c r="P21" s="7"/>
      <c r="Q21" s="7"/>
      <c r="R21" s="12"/>
      <c r="S21" s="12"/>
      <c r="T21" s="12"/>
      <c r="X21">
        <f>IF(V21+W21=0,0,V21+W21+(Feuil2!$B$2+Feuil2!$D$2)*'Eclairage public'!$G21+Feuil2!$C$2)</f>
        <v>0</v>
      </c>
    </row>
    <row r="22" spans="1:24" x14ac:dyDescent="0.25">
      <c r="A22" s="5" t="s">
        <v>75</v>
      </c>
      <c r="B22" s="5" t="s">
        <v>76</v>
      </c>
      <c r="C22" s="5" t="s">
        <v>77</v>
      </c>
      <c r="D22" s="5" t="s">
        <v>2</v>
      </c>
      <c r="E22" s="5">
        <v>6</v>
      </c>
      <c r="F22" s="5">
        <v>13300</v>
      </c>
      <c r="G22" s="5" t="s">
        <v>12</v>
      </c>
      <c r="H22" s="5"/>
      <c r="I22" s="7"/>
      <c r="J22" s="12"/>
      <c r="K22" s="12"/>
      <c r="L22" s="7"/>
      <c r="M22" s="7"/>
      <c r="N22" s="7"/>
      <c r="O22" s="12"/>
      <c r="P22" s="7"/>
      <c r="Q22" s="7"/>
      <c r="R22" s="12"/>
      <c r="S22" s="12"/>
      <c r="T22" s="12"/>
      <c r="X22">
        <f>IF(V22+W22=0,0,V22+W22+(Feuil2!$B$2+Feuil2!$D$2)*'Eclairage public'!$G22+Feuil2!$C$2)</f>
        <v>0</v>
      </c>
    </row>
    <row r="23" spans="1:24" x14ac:dyDescent="0.25">
      <c r="A23" s="5" t="s">
        <v>78</v>
      </c>
      <c r="B23" s="5" t="s">
        <v>79</v>
      </c>
      <c r="C23" s="5" t="s">
        <v>80</v>
      </c>
      <c r="D23" s="5" t="s">
        <v>2</v>
      </c>
      <c r="E23" s="5">
        <v>9</v>
      </c>
      <c r="F23" s="5">
        <v>16136</v>
      </c>
      <c r="G23" s="5" t="s">
        <v>12</v>
      </c>
      <c r="H23" s="5"/>
      <c r="I23" s="7"/>
      <c r="J23" s="12"/>
      <c r="K23" s="12"/>
      <c r="L23" s="7"/>
      <c r="M23" s="7"/>
      <c r="N23" s="7"/>
      <c r="O23" s="12"/>
      <c r="P23" s="7"/>
      <c r="Q23" s="7"/>
      <c r="R23" s="12"/>
      <c r="S23" s="12"/>
      <c r="T23" s="12"/>
      <c r="X23">
        <f>IF(V23+W23=0,0,V23+W23+(Feuil2!$B$2+Feuil2!$D$2)*'Eclairage public'!$G23+Feuil2!$C$2)</f>
        <v>0</v>
      </c>
    </row>
    <row r="24" spans="1:24" x14ac:dyDescent="0.25">
      <c r="A24" s="5" t="s">
        <v>81</v>
      </c>
      <c r="B24" s="5" t="s">
        <v>82</v>
      </c>
      <c r="C24" s="5" t="s">
        <v>83</v>
      </c>
      <c r="D24" s="5" t="s">
        <v>2</v>
      </c>
      <c r="E24" s="5">
        <v>6</v>
      </c>
      <c r="F24" s="5">
        <v>13028</v>
      </c>
      <c r="G24" s="5" t="s">
        <v>12</v>
      </c>
      <c r="H24" s="5"/>
      <c r="I24" s="7"/>
      <c r="J24" s="12"/>
      <c r="K24" s="12"/>
      <c r="L24" s="7"/>
      <c r="M24" s="7"/>
      <c r="N24" s="7"/>
      <c r="O24" s="12"/>
      <c r="P24" s="7"/>
      <c r="Q24" s="7"/>
      <c r="R24" s="12"/>
      <c r="S24" s="12"/>
      <c r="T24" s="12"/>
      <c r="X24">
        <f>IF(V24+W24=0,0,V24+W24+(Feuil2!$B$2+Feuil2!$D$2)*'Eclairage public'!$G24+Feuil2!$C$2)</f>
        <v>0</v>
      </c>
    </row>
    <row r="25" spans="1:24" x14ac:dyDescent="0.25">
      <c r="A25" s="5" t="s">
        <v>84</v>
      </c>
      <c r="B25" s="5" t="s">
        <v>85</v>
      </c>
      <c r="C25" s="5" t="s">
        <v>86</v>
      </c>
      <c r="D25" s="5" t="s">
        <v>2</v>
      </c>
      <c r="E25" s="5">
        <v>2</v>
      </c>
      <c r="F25" s="5">
        <v>3569</v>
      </c>
      <c r="G25" s="5" t="s">
        <v>12</v>
      </c>
      <c r="H25" s="5"/>
      <c r="I25" s="7"/>
      <c r="J25" s="12"/>
      <c r="K25" s="12"/>
      <c r="L25" s="7"/>
      <c r="M25" s="7"/>
      <c r="N25" s="7"/>
      <c r="O25" s="12"/>
      <c r="P25" s="7"/>
      <c r="Q25" s="7"/>
      <c r="R25" s="12"/>
      <c r="S25" s="12"/>
      <c r="T25" s="12"/>
      <c r="X25">
        <f>IF(V25+W25=0,0,V25+W25+(Feuil2!$B$2+Feuil2!$D$2)*'Eclairage public'!$G25+Feuil2!$C$2)</f>
        <v>0</v>
      </c>
    </row>
    <row r="26" spans="1:24" x14ac:dyDescent="0.25">
      <c r="A26" s="5" t="s">
        <v>87</v>
      </c>
      <c r="B26" s="5" t="s">
        <v>88</v>
      </c>
      <c r="C26" s="5" t="s">
        <v>89</v>
      </c>
      <c r="D26" s="5" t="s">
        <v>2</v>
      </c>
      <c r="E26" s="5">
        <v>9</v>
      </c>
      <c r="F26" s="5">
        <v>19942</v>
      </c>
      <c r="G26" s="5" t="s">
        <v>12</v>
      </c>
      <c r="H26" s="5"/>
      <c r="I26" s="7"/>
      <c r="J26" s="12"/>
      <c r="K26" s="12"/>
      <c r="L26" s="7"/>
      <c r="M26" s="7"/>
      <c r="N26" s="7"/>
      <c r="O26" s="12"/>
      <c r="P26" s="7"/>
      <c r="Q26" s="7"/>
      <c r="R26" s="12"/>
      <c r="S26" s="12"/>
      <c r="T26" s="12"/>
      <c r="X26">
        <f>IF(V26+W26=0,0,V26+W26+(Feuil2!$B$2+Feuil2!$D$2)*'Eclairage public'!$G26+Feuil2!$C$2)</f>
        <v>0</v>
      </c>
    </row>
    <row r="27" spans="1:24" x14ac:dyDescent="0.25">
      <c r="A27" s="5" t="s">
        <v>90</v>
      </c>
      <c r="B27" s="5" t="s">
        <v>91</v>
      </c>
      <c r="C27" s="5" t="s">
        <v>92</v>
      </c>
      <c r="D27" s="5" t="s">
        <v>2</v>
      </c>
      <c r="E27" s="5">
        <v>3</v>
      </c>
      <c r="F27" s="5">
        <v>7471</v>
      </c>
      <c r="G27" s="5" t="s">
        <v>12</v>
      </c>
      <c r="H27" s="5"/>
      <c r="I27" s="7"/>
      <c r="J27" s="12"/>
      <c r="K27" s="12"/>
      <c r="L27" s="7"/>
      <c r="M27" s="7"/>
      <c r="N27" s="7"/>
      <c r="O27" s="12"/>
      <c r="P27" s="7"/>
      <c r="Q27" s="7"/>
      <c r="R27" s="12"/>
      <c r="S27" s="12"/>
      <c r="T27" s="12"/>
      <c r="X27">
        <f>IF(V27+W27=0,0,V27+W27+(Feuil2!$B$2+Feuil2!$D$2)*'Eclairage public'!$G27+Feuil2!$C$2)</f>
        <v>0</v>
      </c>
    </row>
    <row r="28" spans="1:24" x14ac:dyDescent="0.25">
      <c r="A28" s="5" t="s">
        <v>93</v>
      </c>
      <c r="B28" s="5" t="s">
        <v>94</v>
      </c>
      <c r="C28" s="5" t="s">
        <v>95</v>
      </c>
      <c r="D28" s="5" t="s">
        <v>2</v>
      </c>
      <c r="E28" s="5">
        <v>3</v>
      </c>
      <c r="F28" s="5">
        <v>4178</v>
      </c>
      <c r="G28" s="5" t="s">
        <v>12</v>
      </c>
      <c r="H28" s="5"/>
      <c r="I28" s="7"/>
      <c r="J28" s="12"/>
      <c r="K28" s="12"/>
      <c r="L28" s="7"/>
      <c r="M28" s="7"/>
      <c r="N28" s="7"/>
      <c r="O28" s="12"/>
      <c r="P28" s="7"/>
      <c r="Q28" s="7"/>
      <c r="R28" s="12"/>
      <c r="S28" s="12"/>
      <c r="T28" s="12"/>
      <c r="X28">
        <f>IF(V28+W28=0,0,V28+W28+(Feuil2!$B$2+Feuil2!$D$2)*'Eclairage public'!$G28+Feuil2!$C$2)</f>
        <v>0</v>
      </c>
    </row>
    <row r="29" spans="1:24" x14ac:dyDescent="0.25">
      <c r="A29" s="5" t="s">
        <v>96</v>
      </c>
      <c r="B29" s="5" t="s">
        <v>97</v>
      </c>
      <c r="C29" s="5" t="s">
        <v>98</v>
      </c>
      <c r="D29" s="5" t="s">
        <v>2</v>
      </c>
      <c r="E29" s="5">
        <v>3</v>
      </c>
      <c r="F29" s="5">
        <v>10077</v>
      </c>
      <c r="G29" s="5" t="s">
        <v>12</v>
      </c>
      <c r="H29" s="5"/>
      <c r="I29" s="7"/>
      <c r="J29" s="12"/>
      <c r="K29" s="12"/>
      <c r="L29" s="7"/>
      <c r="M29" s="7"/>
      <c r="N29" s="7"/>
      <c r="O29" s="12"/>
      <c r="P29" s="7"/>
      <c r="Q29" s="7"/>
      <c r="R29" s="12"/>
      <c r="S29" s="12"/>
      <c r="T29" s="12"/>
      <c r="X29">
        <f>IF(V29+W29=0,0,V29+W29+(Feuil2!$B$2+Feuil2!$D$2)*'Eclairage public'!$G29+Feuil2!$C$2)</f>
        <v>0</v>
      </c>
    </row>
    <row r="30" spans="1:24" x14ac:dyDescent="0.25">
      <c r="A30" s="5" t="s">
        <v>99</v>
      </c>
      <c r="B30" s="5" t="s">
        <v>76</v>
      </c>
      <c r="C30" s="5" t="s">
        <v>100</v>
      </c>
      <c r="D30" s="5" t="s">
        <v>2</v>
      </c>
      <c r="E30" s="5">
        <v>1</v>
      </c>
      <c r="F30" s="5">
        <v>1715</v>
      </c>
      <c r="G30" s="5" t="s">
        <v>12</v>
      </c>
      <c r="H30" s="5"/>
      <c r="I30" s="7"/>
      <c r="J30" s="12"/>
      <c r="K30" s="12"/>
      <c r="L30" s="7"/>
      <c r="M30" s="7"/>
      <c r="N30" s="7"/>
      <c r="O30" s="12"/>
      <c r="P30" s="7"/>
      <c r="Q30" s="7"/>
      <c r="R30" s="12"/>
      <c r="S30" s="12"/>
      <c r="T30" s="12"/>
      <c r="X30">
        <f>IF(V30+W30=0,0,V30+W30+(Feuil2!$B$2+Feuil2!$D$2)*'Eclairage public'!$G30+Feuil2!$C$2)</f>
        <v>0</v>
      </c>
    </row>
    <row r="31" spans="1:24" x14ac:dyDescent="0.25">
      <c r="A31" s="5" t="s">
        <v>101</v>
      </c>
      <c r="B31" s="5" t="s">
        <v>102</v>
      </c>
      <c r="C31" s="5" t="s">
        <v>103</v>
      </c>
      <c r="D31" s="5" t="s">
        <v>2</v>
      </c>
      <c r="E31" s="5">
        <v>3</v>
      </c>
      <c r="F31" s="5">
        <v>13745</v>
      </c>
      <c r="G31" s="5" t="s">
        <v>12</v>
      </c>
      <c r="H31" s="5"/>
      <c r="I31" s="7"/>
      <c r="J31" s="12"/>
      <c r="K31" s="12"/>
      <c r="L31" s="7"/>
      <c r="M31" s="7"/>
      <c r="N31" s="7"/>
      <c r="O31" s="12"/>
      <c r="P31" s="7"/>
      <c r="Q31" s="7"/>
      <c r="R31" s="12"/>
      <c r="S31" s="12"/>
      <c r="T31" s="12"/>
      <c r="X31">
        <f>IF(V31+W31=0,0,V31+W31+(Feuil2!$B$2+Feuil2!$D$2)*'Eclairage public'!$G31+Feuil2!$C$2)</f>
        <v>0</v>
      </c>
    </row>
    <row r="32" spans="1:24" x14ac:dyDescent="0.25">
      <c r="A32" s="5" t="s">
        <v>104</v>
      </c>
      <c r="B32" s="5" t="s">
        <v>105</v>
      </c>
      <c r="C32" s="5" t="s">
        <v>106</v>
      </c>
      <c r="D32" s="5" t="s">
        <v>2</v>
      </c>
      <c r="E32" s="5">
        <v>9</v>
      </c>
      <c r="F32" s="5">
        <v>21968</v>
      </c>
      <c r="G32" s="5" t="s">
        <v>12</v>
      </c>
      <c r="H32" s="5"/>
      <c r="I32" s="7"/>
      <c r="J32" s="12"/>
      <c r="K32" s="12"/>
      <c r="L32" s="7"/>
      <c r="M32" s="7"/>
      <c r="N32" s="7"/>
      <c r="O32" s="12"/>
      <c r="P32" s="7"/>
      <c r="Q32" s="7"/>
      <c r="R32" s="12"/>
      <c r="S32" s="12"/>
      <c r="T32" s="12"/>
      <c r="X32">
        <f>IF(V32+W32=0,0,V32+W32+(Feuil2!$B$2+Feuil2!$D$2)*'Eclairage public'!$G32+Feuil2!$C$2)</f>
        <v>0</v>
      </c>
    </row>
    <row r="33" spans="1:24" x14ac:dyDescent="0.25">
      <c r="A33" s="5" t="s">
        <v>107</v>
      </c>
      <c r="B33" s="5" t="s">
        <v>108</v>
      </c>
      <c r="C33" s="5" t="s">
        <v>109</v>
      </c>
      <c r="D33" s="5" t="s">
        <v>2</v>
      </c>
      <c r="E33" s="5">
        <v>9</v>
      </c>
      <c r="F33" s="5">
        <v>14164</v>
      </c>
      <c r="G33" s="5" t="s">
        <v>12</v>
      </c>
      <c r="H33" s="5"/>
      <c r="I33" s="7"/>
      <c r="J33" s="12"/>
      <c r="K33" s="12"/>
      <c r="L33" s="7"/>
      <c r="M33" s="7"/>
      <c r="N33" s="7"/>
      <c r="O33" s="12"/>
      <c r="P33" s="7"/>
      <c r="Q33" s="7"/>
      <c r="R33" s="12"/>
      <c r="S33" s="12"/>
      <c r="T33" s="12"/>
      <c r="X33">
        <f>IF(V33+W33=0,0,V33+W33+(Feuil2!$B$2+Feuil2!$D$2)*'Eclairage public'!$G33+Feuil2!$C$2)</f>
        <v>0</v>
      </c>
    </row>
    <row r="34" spans="1:24" x14ac:dyDescent="0.25">
      <c r="A34" s="5" t="s">
        <v>110</v>
      </c>
      <c r="B34" s="5" t="s">
        <v>111</v>
      </c>
      <c r="C34" s="5" t="s">
        <v>112</v>
      </c>
      <c r="D34" s="5" t="s">
        <v>2</v>
      </c>
      <c r="E34" s="5">
        <v>1</v>
      </c>
      <c r="F34" s="5">
        <v>502</v>
      </c>
      <c r="G34" s="5" t="s">
        <v>12</v>
      </c>
      <c r="H34" s="5"/>
      <c r="I34" s="7"/>
      <c r="J34" s="12"/>
      <c r="K34" s="12"/>
      <c r="L34" s="7"/>
      <c r="M34" s="7"/>
      <c r="N34" s="7"/>
      <c r="O34" s="12"/>
      <c r="P34" s="7"/>
      <c r="Q34" s="7"/>
      <c r="R34" s="12"/>
      <c r="S34" s="12"/>
      <c r="T34" s="12"/>
      <c r="X34">
        <f>IF(V34+W34=0,0,V34+W34+(Feuil2!$B$2+Feuil2!$D$2)*'Eclairage public'!$G34+Feuil2!$C$2)</f>
        <v>0</v>
      </c>
    </row>
    <row r="35" spans="1:24" x14ac:dyDescent="0.25">
      <c r="A35" s="5" t="s">
        <v>113</v>
      </c>
      <c r="B35" s="5" t="s">
        <v>114</v>
      </c>
      <c r="C35" s="5" t="s">
        <v>115</v>
      </c>
      <c r="D35" s="5" t="s">
        <v>2</v>
      </c>
      <c r="E35" s="5">
        <v>9</v>
      </c>
      <c r="F35" s="5">
        <v>30776</v>
      </c>
      <c r="G35" s="5" t="s">
        <v>12</v>
      </c>
      <c r="H35" s="5"/>
      <c r="I35" s="7"/>
      <c r="J35" s="12"/>
      <c r="K35" s="12"/>
      <c r="L35" s="7"/>
      <c r="M35" s="7"/>
      <c r="N35" s="7"/>
      <c r="O35" s="12"/>
      <c r="P35" s="7"/>
      <c r="Q35" s="7"/>
      <c r="R35" s="12"/>
      <c r="S35" s="12"/>
      <c r="T35" s="12"/>
      <c r="X35">
        <f>IF(V35+W35=0,0,V35+W35+(Feuil2!$B$2+Feuil2!$D$2)*'Eclairage public'!$G35+Feuil2!$C$2)</f>
        <v>0</v>
      </c>
    </row>
    <row r="36" spans="1:24" x14ac:dyDescent="0.25">
      <c r="A36" s="5" t="s">
        <v>116</v>
      </c>
      <c r="B36" s="5" t="s">
        <v>117</v>
      </c>
      <c r="C36" s="5" t="s">
        <v>118</v>
      </c>
      <c r="D36" s="5" t="s">
        <v>2</v>
      </c>
      <c r="E36" s="5">
        <v>9</v>
      </c>
      <c r="F36" s="5">
        <v>23136</v>
      </c>
      <c r="G36" s="5" t="s">
        <v>12</v>
      </c>
      <c r="H36" s="5"/>
      <c r="I36" s="7"/>
      <c r="J36" s="12"/>
      <c r="K36" s="12"/>
      <c r="L36" s="7"/>
      <c r="M36" s="7"/>
      <c r="N36" s="7"/>
      <c r="O36" s="12"/>
      <c r="P36" s="7"/>
      <c r="Q36" s="7"/>
      <c r="R36" s="12"/>
      <c r="S36" s="12"/>
      <c r="T36" s="12"/>
      <c r="X36">
        <f>IF(V36+W36=0,0,V36+W36+(Feuil2!$B$2+Feuil2!$D$2)*'Eclairage public'!$G36+Feuil2!$C$2)</f>
        <v>0</v>
      </c>
    </row>
    <row r="37" spans="1:24" x14ac:dyDescent="0.25">
      <c r="A37" s="5" t="s">
        <v>119</v>
      </c>
      <c r="B37" s="5" t="s">
        <v>94</v>
      </c>
      <c r="C37" s="5" t="s">
        <v>120</v>
      </c>
      <c r="D37" s="5" t="s">
        <v>2</v>
      </c>
      <c r="E37" s="5">
        <v>1</v>
      </c>
      <c r="F37" s="5">
        <v>13981</v>
      </c>
      <c r="G37" s="5" t="s">
        <v>12</v>
      </c>
      <c r="H37" s="5"/>
      <c r="I37" s="7"/>
      <c r="J37" s="12"/>
      <c r="K37" s="12"/>
      <c r="L37" s="7"/>
      <c r="M37" s="7"/>
      <c r="N37" s="7"/>
      <c r="O37" s="12"/>
      <c r="P37" s="7"/>
      <c r="Q37" s="7"/>
      <c r="R37" s="12"/>
      <c r="S37" s="12"/>
      <c r="T37" s="12"/>
      <c r="X37">
        <f>IF(V37+W37=0,0,V37+W37+(Feuil2!$B$2+Feuil2!$D$2)*'Eclairage public'!$G37+Feuil2!$C$2)</f>
        <v>0</v>
      </c>
    </row>
    <row r="38" spans="1:24" x14ac:dyDescent="0.25">
      <c r="A38" s="5" t="s">
        <v>121</v>
      </c>
      <c r="B38" s="5" t="s">
        <v>122</v>
      </c>
      <c r="C38" s="5" t="s">
        <v>123</v>
      </c>
      <c r="D38" s="5" t="s">
        <v>2</v>
      </c>
      <c r="E38" s="5">
        <v>6</v>
      </c>
      <c r="F38" s="5">
        <v>13685</v>
      </c>
      <c r="G38" s="5" t="s">
        <v>12</v>
      </c>
      <c r="H38" s="5"/>
      <c r="I38" s="7"/>
      <c r="J38" s="12"/>
      <c r="K38" s="12"/>
      <c r="L38" s="7"/>
      <c r="M38" s="7"/>
      <c r="N38" s="7"/>
      <c r="O38" s="12"/>
      <c r="P38" s="7"/>
      <c r="Q38" s="7"/>
      <c r="R38" s="12"/>
      <c r="S38" s="12"/>
      <c r="T38" s="12"/>
      <c r="X38">
        <f>IF(V38+W38=0,0,V38+W38+(Feuil2!$B$2+Feuil2!$D$2)*'Eclairage public'!$G38+Feuil2!$C$2)</f>
        <v>0</v>
      </c>
    </row>
    <row r="39" spans="1:24" x14ac:dyDescent="0.25">
      <c r="A39" s="5" t="s">
        <v>124</v>
      </c>
      <c r="B39" s="5" t="s">
        <v>125</v>
      </c>
      <c r="C39" s="5" t="s">
        <v>126</v>
      </c>
      <c r="D39" s="5" t="s">
        <v>2</v>
      </c>
      <c r="E39" s="5">
        <v>4</v>
      </c>
      <c r="F39" s="5">
        <v>10789</v>
      </c>
      <c r="G39" s="5" t="s">
        <v>12</v>
      </c>
      <c r="H39" s="5"/>
      <c r="I39" s="7"/>
      <c r="J39" s="12"/>
      <c r="K39" s="12"/>
      <c r="L39" s="7"/>
      <c r="M39" s="7"/>
      <c r="N39" s="7"/>
      <c r="O39" s="12"/>
      <c r="P39" s="7"/>
      <c r="Q39" s="7"/>
      <c r="R39" s="12"/>
      <c r="S39" s="12"/>
      <c r="T39" s="12"/>
      <c r="X39">
        <f>IF(V39+W39=0,0,V39+W39+(Feuil2!$B$2+Feuil2!$D$2)*'Eclairage public'!$G39+Feuil2!$C$2)</f>
        <v>0</v>
      </c>
    </row>
    <row r="40" spans="1:24" x14ac:dyDescent="0.25">
      <c r="A40" s="5" t="s">
        <v>90</v>
      </c>
      <c r="B40" s="5" t="s">
        <v>91</v>
      </c>
      <c r="C40" s="5" t="s">
        <v>127</v>
      </c>
      <c r="D40" s="5" t="s">
        <v>2</v>
      </c>
      <c r="E40" s="5">
        <v>1</v>
      </c>
      <c r="F40" s="5">
        <v>2717</v>
      </c>
      <c r="G40" s="5" t="s">
        <v>12</v>
      </c>
      <c r="H40" s="5"/>
      <c r="I40" s="7"/>
      <c r="J40" s="12"/>
      <c r="K40" s="12"/>
      <c r="L40" s="7"/>
      <c r="M40" s="7"/>
      <c r="N40" s="7"/>
      <c r="O40" s="12"/>
      <c r="P40" s="7"/>
      <c r="Q40" s="7"/>
      <c r="R40" s="12"/>
      <c r="S40" s="12"/>
      <c r="T40" s="12"/>
      <c r="X40">
        <f>IF(V40+W40=0,0,V40+W40+(Feuil2!$B$2+Feuil2!$D$2)*'Eclairage public'!$G40+Feuil2!$C$2)</f>
        <v>0</v>
      </c>
    </row>
    <row r="41" spans="1:24" x14ac:dyDescent="0.25">
      <c r="A41" s="5" t="s">
        <v>128</v>
      </c>
      <c r="B41" s="5" t="s">
        <v>129</v>
      </c>
      <c r="C41" s="5" t="s">
        <v>130</v>
      </c>
      <c r="D41" s="5" t="s">
        <v>2</v>
      </c>
      <c r="E41" s="5">
        <v>2</v>
      </c>
      <c r="F41" s="5">
        <v>2923</v>
      </c>
      <c r="G41" s="5" t="s">
        <v>12</v>
      </c>
      <c r="H41" s="5"/>
      <c r="I41" s="7"/>
      <c r="J41" s="12"/>
      <c r="K41" s="12"/>
      <c r="L41" s="7"/>
      <c r="M41" s="7"/>
      <c r="N41" s="7"/>
      <c r="O41" s="12"/>
      <c r="P41" s="7"/>
      <c r="Q41" s="7"/>
      <c r="R41" s="12"/>
      <c r="S41" s="12"/>
      <c r="T41" s="12"/>
      <c r="X41">
        <f>IF(V41+W41=0,0,V41+W41+(Feuil2!$B$2+Feuil2!$D$2)*'Eclairage public'!$G41+Feuil2!$C$2)</f>
        <v>0</v>
      </c>
    </row>
    <row r="42" spans="1:24" x14ac:dyDescent="0.25">
      <c r="A42" s="5" t="s">
        <v>107</v>
      </c>
      <c r="B42" s="5" t="s">
        <v>108</v>
      </c>
      <c r="C42" s="5" t="s">
        <v>131</v>
      </c>
      <c r="D42" s="5" t="s">
        <v>2</v>
      </c>
      <c r="E42" s="5">
        <v>9</v>
      </c>
      <c r="F42" s="5">
        <v>19074</v>
      </c>
      <c r="G42" s="5" t="s">
        <v>12</v>
      </c>
      <c r="H42" s="5"/>
      <c r="I42" s="7"/>
      <c r="J42" s="12"/>
      <c r="K42" s="12"/>
      <c r="L42" s="7"/>
      <c r="M42" s="7"/>
      <c r="N42" s="7"/>
      <c r="O42" s="12"/>
      <c r="P42" s="7"/>
      <c r="Q42" s="7"/>
      <c r="R42" s="12"/>
      <c r="S42" s="12"/>
      <c r="T42" s="12"/>
      <c r="X42">
        <f>IF(V42+W42=0,0,V42+W42+(Feuil2!$B$2+Feuil2!$D$2)*'Eclairage public'!$G42+Feuil2!$C$2)</f>
        <v>0</v>
      </c>
    </row>
    <row r="43" spans="1:24" x14ac:dyDescent="0.25">
      <c r="A43" s="5" t="s">
        <v>132</v>
      </c>
      <c r="B43" s="5" t="s">
        <v>133</v>
      </c>
      <c r="C43" s="5" t="s">
        <v>134</v>
      </c>
      <c r="D43" s="5" t="s">
        <v>2</v>
      </c>
      <c r="E43" s="5">
        <v>12</v>
      </c>
      <c r="F43" s="5">
        <v>27370</v>
      </c>
      <c r="G43" s="5" t="s">
        <v>12</v>
      </c>
      <c r="H43" s="5"/>
      <c r="I43" s="7"/>
      <c r="J43" s="12"/>
      <c r="K43" s="12"/>
      <c r="L43" s="7"/>
      <c r="M43" s="7"/>
      <c r="N43" s="7"/>
      <c r="O43" s="12"/>
      <c r="P43" s="7"/>
      <c r="Q43" s="7"/>
      <c r="R43" s="12"/>
      <c r="S43" s="12"/>
      <c r="T43" s="12"/>
      <c r="X43">
        <f>IF(V43+W43=0,0,V43+W43+(Feuil2!$B$2+Feuil2!$D$2)*'Eclairage public'!$G43+Feuil2!$C$2)</f>
        <v>0</v>
      </c>
    </row>
    <row r="44" spans="1:24" x14ac:dyDescent="0.25">
      <c r="A44" s="5" t="s">
        <v>135</v>
      </c>
      <c r="B44" s="5" t="s">
        <v>136</v>
      </c>
      <c r="C44" s="5" t="s">
        <v>137</v>
      </c>
      <c r="D44" s="5" t="s">
        <v>2</v>
      </c>
      <c r="E44" s="5">
        <v>1</v>
      </c>
      <c r="F44" s="5">
        <v>2993</v>
      </c>
      <c r="G44" s="5" t="s">
        <v>12</v>
      </c>
      <c r="H44" s="5"/>
      <c r="I44" s="7"/>
      <c r="J44" s="12"/>
      <c r="K44" s="12"/>
      <c r="L44" s="7"/>
      <c r="M44" s="7"/>
      <c r="N44" s="7"/>
      <c r="O44" s="12"/>
      <c r="P44" s="7"/>
      <c r="Q44" s="7"/>
      <c r="R44" s="12"/>
      <c r="S44" s="12"/>
      <c r="T44" s="12"/>
      <c r="X44">
        <f>IF(V44+W44=0,0,V44+W44+(Feuil2!$B$2+Feuil2!$D$2)*'Eclairage public'!$G44+Feuil2!$C$2)</f>
        <v>0</v>
      </c>
    </row>
    <row r="45" spans="1:24" x14ac:dyDescent="0.25">
      <c r="A45" s="5" t="s">
        <v>138</v>
      </c>
      <c r="B45" s="5" t="s">
        <v>139</v>
      </c>
      <c r="C45" s="5" t="s">
        <v>140</v>
      </c>
      <c r="D45" s="5" t="s">
        <v>2</v>
      </c>
      <c r="E45" s="5">
        <v>6</v>
      </c>
      <c r="F45" s="5">
        <v>14845</v>
      </c>
      <c r="G45" s="5" t="s">
        <v>12</v>
      </c>
      <c r="H45" s="5"/>
      <c r="I45" s="7"/>
      <c r="J45" s="12"/>
      <c r="K45" s="12"/>
      <c r="L45" s="7"/>
      <c r="M45" s="7"/>
      <c r="N45" s="7"/>
      <c r="O45" s="12"/>
      <c r="P45" s="7"/>
      <c r="Q45" s="7"/>
      <c r="R45" s="12"/>
      <c r="S45" s="12"/>
      <c r="T45" s="12"/>
      <c r="X45">
        <f>IF(V45+W45=0,0,V45+W45+(Feuil2!$B$2+Feuil2!$D$2)*'Eclairage public'!$G45+Feuil2!$C$2)</f>
        <v>0</v>
      </c>
    </row>
    <row r="46" spans="1:24" x14ac:dyDescent="0.25">
      <c r="A46" s="5" t="s">
        <v>99</v>
      </c>
      <c r="B46" s="5" t="s">
        <v>76</v>
      </c>
      <c r="C46" s="5" t="s">
        <v>141</v>
      </c>
      <c r="D46" s="5" t="s">
        <v>2</v>
      </c>
      <c r="E46" s="5">
        <v>1</v>
      </c>
      <c r="F46" s="5">
        <v>917</v>
      </c>
      <c r="G46" s="5" t="s">
        <v>12</v>
      </c>
      <c r="H46" s="5"/>
      <c r="I46" s="7"/>
      <c r="J46" s="12"/>
      <c r="K46" s="12"/>
      <c r="L46" s="7"/>
      <c r="M46" s="7"/>
      <c r="N46" s="7"/>
      <c r="O46" s="12"/>
      <c r="P46" s="7"/>
      <c r="Q46" s="7"/>
      <c r="R46" s="12"/>
      <c r="S46" s="12"/>
      <c r="T46" s="12"/>
      <c r="X46">
        <f>IF(V46+W46=0,0,V46+W46+(Feuil2!$B$2+Feuil2!$D$2)*'Eclairage public'!$G46+Feuil2!$C$2)</f>
        <v>0</v>
      </c>
    </row>
    <row r="47" spans="1:24" x14ac:dyDescent="0.25">
      <c r="A47" s="5" t="s">
        <v>142</v>
      </c>
      <c r="B47" s="5" t="s">
        <v>143</v>
      </c>
      <c r="C47" s="5" t="s">
        <v>144</v>
      </c>
      <c r="D47" s="5" t="s">
        <v>2</v>
      </c>
      <c r="E47" s="5">
        <v>9</v>
      </c>
      <c r="F47" s="5">
        <v>26238</v>
      </c>
      <c r="G47" s="5" t="s">
        <v>12</v>
      </c>
      <c r="H47" s="5"/>
      <c r="I47" s="7"/>
      <c r="J47" s="12"/>
      <c r="K47" s="12"/>
      <c r="L47" s="7"/>
      <c r="M47" s="7"/>
      <c r="N47" s="7"/>
      <c r="O47" s="12"/>
      <c r="P47" s="7"/>
      <c r="Q47" s="7"/>
      <c r="R47" s="12"/>
      <c r="S47" s="12"/>
      <c r="T47" s="12"/>
      <c r="X47">
        <f>IF(V47+W47=0,0,V47+W47+(Feuil2!$B$2+Feuil2!$D$2)*'Eclairage public'!$G47+Feuil2!$C$2)</f>
        <v>0</v>
      </c>
    </row>
    <row r="48" spans="1:24" x14ac:dyDescent="0.25">
      <c r="A48" s="5" t="s">
        <v>145</v>
      </c>
      <c r="B48" s="5" t="s">
        <v>146</v>
      </c>
      <c r="C48" s="5" t="s">
        <v>147</v>
      </c>
      <c r="D48" s="5" t="s">
        <v>2</v>
      </c>
      <c r="E48" s="5">
        <v>15</v>
      </c>
      <c r="F48" s="5">
        <v>18433</v>
      </c>
      <c r="G48" s="5" t="s">
        <v>12</v>
      </c>
      <c r="H48" s="5"/>
      <c r="I48" s="7"/>
      <c r="J48" s="12"/>
      <c r="K48" s="12"/>
      <c r="L48" s="7"/>
      <c r="M48" s="7"/>
      <c r="N48" s="7"/>
      <c r="O48" s="12"/>
      <c r="P48" s="7"/>
      <c r="Q48" s="7"/>
      <c r="R48" s="12"/>
      <c r="S48" s="12"/>
      <c r="T48" s="12"/>
      <c r="X48">
        <f>IF(V48+W48=0,0,V48+W48+(Feuil2!$B$2+Feuil2!$D$2)*'Eclairage public'!$G48+Feuil2!$C$2)</f>
        <v>0</v>
      </c>
    </row>
    <row r="49" spans="1:24" x14ac:dyDescent="0.25">
      <c r="A49" s="5" t="s">
        <v>148</v>
      </c>
      <c r="B49" s="5" t="s">
        <v>149</v>
      </c>
      <c r="C49" s="5" t="s">
        <v>150</v>
      </c>
      <c r="D49" s="5" t="s">
        <v>2</v>
      </c>
      <c r="E49" s="5">
        <v>7</v>
      </c>
      <c r="F49" s="5">
        <v>17785</v>
      </c>
      <c r="G49" s="5" t="s">
        <v>12</v>
      </c>
      <c r="H49" s="5"/>
      <c r="I49" s="7"/>
      <c r="J49" s="12"/>
      <c r="K49" s="12"/>
      <c r="L49" s="7"/>
      <c r="M49" s="7"/>
      <c r="N49" s="7"/>
      <c r="O49" s="12"/>
      <c r="P49" s="7"/>
      <c r="Q49" s="7"/>
      <c r="R49" s="12"/>
      <c r="S49" s="12"/>
      <c r="T49" s="12"/>
      <c r="X49">
        <f>IF(V49+W49=0,0,V49+W49+(Feuil2!$B$2+Feuil2!$D$2)*'Eclairage public'!$G49+Feuil2!$C$2)</f>
        <v>0</v>
      </c>
    </row>
    <row r="50" spans="1:24" x14ac:dyDescent="0.25">
      <c r="A50" s="5" t="s">
        <v>151</v>
      </c>
      <c r="B50" s="5" t="s">
        <v>152</v>
      </c>
      <c r="C50" s="5" t="s">
        <v>153</v>
      </c>
      <c r="D50" s="5" t="s">
        <v>2</v>
      </c>
      <c r="E50" s="5">
        <v>3</v>
      </c>
      <c r="F50" s="5">
        <v>9492</v>
      </c>
      <c r="G50" s="5" t="s">
        <v>12</v>
      </c>
      <c r="H50" s="5"/>
      <c r="I50" s="7"/>
      <c r="J50" s="12"/>
      <c r="K50" s="12"/>
      <c r="L50" s="7"/>
      <c r="M50" s="7"/>
      <c r="N50" s="7"/>
      <c r="O50" s="12"/>
      <c r="P50" s="7"/>
      <c r="Q50" s="7"/>
      <c r="R50" s="12"/>
      <c r="S50" s="12"/>
      <c r="T50" s="12"/>
      <c r="X50">
        <f>IF(V50+W50=0,0,V50+W50+(Feuil2!$B$2+Feuil2!$D$2)*'Eclairage public'!$G50+Feuil2!$C$2)</f>
        <v>0</v>
      </c>
    </row>
    <row r="51" spans="1:24" x14ac:dyDescent="0.25">
      <c r="A51" s="5" t="s">
        <v>154</v>
      </c>
      <c r="B51" s="5" t="s">
        <v>155</v>
      </c>
      <c r="C51" s="5" t="s">
        <v>156</v>
      </c>
      <c r="D51" s="5" t="s">
        <v>2</v>
      </c>
      <c r="E51" s="5">
        <v>4</v>
      </c>
      <c r="F51" s="5">
        <v>9896</v>
      </c>
      <c r="G51" s="5" t="s">
        <v>12</v>
      </c>
      <c r="H51" s="5"/>
      <c r="I51" s="7"/>
      <c r="J51" s="12"/>
      <c r="K51" s="12"/>
      <c r="L51" s="7"/>
      <c r="M51" s="7"/>
      <c r="N51" s="7"/>
      <c r="O51" s="12"/>
      <c r="P51" s="7"/>
      <c r="Q51" s="7"/>
      <c r="R51" s="12"/>
      <c r="S51" s="12"/>
      <c r="T51" s="12"/>
      <c r="X51">
        <f>IF(V51+W51=0,0,V51+W51+(Feuil2!$B$2+Feuil2!$D$2)*'Eclairage public'!$G51+Feuil2!$C$2)</f>
        <v>0</v>
      </c>
    </row>
    <row r="52" spans="1:24" x14ac:dyDescent="0.25">
      <c r="A52" s="5" t="s">
        <v>157</v>
      </c>
      <c r="B52" s="5" t="s">
        <v>158</v>
      </c>
      <c r="C52" s="5" t="s">
        <v>159</v>
      </c>
      <c r="D52" s="5" t="s">
        <v>2</v>
      </c>
      <c r="E52" s="5">
        <v>1</v>
      </c>
      <c r="F52" s="5">
        <v>564</v>
      </c>
      <c r="G52" s="5" t="s">
        <v>12</v>
      </c>
      <c r="H52" s="5"/>
      <c r="I52" s="7"/>
      <c r="J52" s="12"/>
      <c r="K52" s="12"/>
      <c r="L52" s="7"/>
      <c r="M52" s="7"/>
      <c r="N52" s="7"/>
      <c r="O52" s="12"/>
      <c r="P52" s="7"/>
      <c r="Q52" s="7"/>
      <c r="R52" s="12"/>
      <c r="S52" s="12"/>
      <c r="T52" s="12"/>
      <c r="X52">
        <f>IF(V52+W52=0,0,V52+W52+(Feuil2!$B$2+Feuil2!$D$2)*'Eclairage public'!$G52+Feuil2!$C$2)</f>
        <v>0</v>
      </c>
    </row>
    <row r="53" spans="1:24" x14ac:dyDescent="0.25">
      <c r="A53" s="5" t="s">
        <v>160</v>
      </c>
      <c r="B53" s="5" t="s">
        <v>161</v>
      </c>
      <c r="C53" s="5" t="s">
        <v>162</v>
      </c>
      <c r="D53" s="5" t="s">
        <v>2</v>
      </c>
      <c r="E53" s="5">
        <v>3</v>
      </c>
      <c r="F53" s="5">
        <v>4201</v>
      </c>
      <c r="G53" s="5" t="s">
        <v>12</v>
      </c>
      <c r="H53" s="5"/>
      <c r="I53" s="7"/>
      <c r="J53" s="12"/>
      <c r="K53" s="12"/>
      <c r="L53" s="7"/>
      <c r="M53" s="7"/>
      <c r="N53" s="7"/>
      <c r="O53" s="12"/>
      <c r="P53" s="7"/>
      <c r="Q53" s="7"/>
      <c r="R53" s="12"/>
      <c r="S53" s="12"/>
      <c r="T53" s="12"/>
      <c r="X53">
        <f>IF(V53+W53=0,0,V53+W53+(Feuil2!$B$2+Feuil2!$D$2)*'Eclairage public'!$G53+Feuil2!$C$2)</f>
        <v>0</v>
      </c>
    </row>
    <row r="54" spans="1:24" x14ac:dyDescent="0.25">
      <c r="A54" s="5" t="s">
        <v>163</v>
      </c>
      <c r="B54" s="5" t="s">
        <v>164</v>
      </c>
      <c r="C54" s="5" t="s">
        <v>165</v>
      </c>
      <c r="D54" s="5" t="s">
        <v>2</v>
      </c>
      <c r="E54" s="5">
        <v>4</v>
      </c>
      <c r="F54" s="5">
        <v>13244</v>
      </c>
      <c r="G54" s="5" t="s">
        <v>12</v>
      </c>
      <c r="H54" s="5"/>
      <c r="I54" s="7"/>
      <c r="J54" s="12"/>
      <c r="K54" s="12"/>
      <c r="L54" s="7"/>
      <c r="M54" s="7"/>
      <c r="N54" s="7"/>
      <c r="O54" s="12"/>
      <c r="P54" s="7"/>
      <c r="Q54" s="7"/>
      <c r="R54" s="12"/>
      <c r="S54" s="12"/>
      <c r="T54" s="12"/>
      <c r="X54">
        <f>IF(V54+W54=0,0,V54+W54+(Feuil2!$B$2+Feuil2!$D$2)*'Eclairage public'!$G54+Feuil2!$C$2)</f>
        <v>0</v>
      </c>
    </row>
    <row r="55" spans="1:24" x14ac:dyDescent="0.25">
      <c r="A55" s="5" t="s">
        <v>166</v>
      </c>
      <c r="B55" s="5" t="s">
        <v>167</v>
      </c>
      <c r="C55" s="5" t="s">
        <v>168</v>
      </c>
      <c r="D55" s="5" t="s">
        <v>2</v>
      </c>
      <c r="E55" s="5">
        <v>3</v>
      </c>
      <c r="F55" s="5">
        <v>6123</v>
      </c>
      <c r="G55" s="5" t="s">
        <v>12</v>
      </c>
      <c r="H55" s="5"/>
      <c r="I55" s="7"/>
      <c r="J55" s="12"/>
      <c r="K55" s="12"/>
      <c r="L55" s="7"/>
      <c r="M55" s="7"/>
      <c r="N55" s="7"/>
      <c r="O55" s="12"/>
      <c r="P55" s="7"/>
      <c r="Q55" s="7"/>
      <c r="R55" s="12"/>
      <c r="S55" s="12"/>
      <c r="T55" s="12"/>
      <c r="X55">
        <f>IF(V55+W55=0,0,V55+W55+(Feuil2!$B$2+Feuil2!$D$2)*'Eclairage public'!$G55+Feuil2!$C$2)</f>
        <v>0</v>
      </c>
    </row>
    <row r="56" spans="1:24" x14ac:dyDescent="0.25">
      <c r="A56" s="5" t="s">
        <v>169</v>
      </c>
      <c r="B56" s="5" t="s">
        <v>170</v>
      </c>
      <c r="C56" s="5" t="s">
        <v>171</v>
      </c>
      <c r="D56" s="5" t="s">
        <v>2</v>
      </c>
      <c r="E56" s="5">
        <v>1</v>
      </c>
      <c r="F56" s="5">
        <v>1178</v>
      </c>
      <c r="G56" s="5" t="s">
        <v>12</v>
      </c>
      <c r="H56" s="5"/>
      <c r="I56" s="7"/>
      <c r="J56" s="12"/>
      <c r="K56" s="12"/>
      <c r="L56" s="7"/>
      <c r="M56" s="7"/>
      <c r="N56" s="7"/>
      <c r="O56" s="12"/>
      <c r="P56" s="7"/>
      <c r="Q56" s="7"/>
      <c r="R56" s="12"/>
      <c r="S56" s="12"/>
      <c r="T56" s="12"/>
      <c r="X56">
        <f>IF(V56+W56=0,0,V56+W56+(Feuil2!$B$2+Feuil2!$D$2)*'Eclairage public'!$G56+Feuil2!$C$2)</f>
        <v>0</v>
      </c>
    </row>
    <row r="57" spans="1:24" x14ac:dyDescent="0.25">
      <c r="A57" s="5" t="s">
        <v>172</v>
      </c>
      <c r="B57" s="5" t="s">
        <v>173</v>
      </c>
      <c r="C57" s="5" t="s">
        <v>174</v>
      </c>
      <c r="D57" s="5" t="s">
        <v>2</v>
      </c>
      <c r="E57" s="5">
        <v>6</v>
      </c>
      <c r="F57" s="5">
        <v>11937</v>
      </c>
      <c r="G57" s="5" t="s">
        <v>12</v>
      </c>
      <c r="H57" s="5"/>
      <c r="I57" s="7"/>
      <c r="J57" s="12"/>
      <c r="K57" s="12"/>
      <c r="L57" s="7"/>
      <c r="M57" s="7"/>
      <c r="N57" s="7"/>
      <c r="O57" s="12"/>
      <c r="P57" s="7"/>
      <c r="Q57" s="7"/>
      <c r="R57" s="12"/>
      <c r="S57" s="12"/>
      <c r="T57" s="12"/>
      <c r="X57">
        <f>IF(V57+W57=0,0,V57+W57+(Feuil2!$B$2+Feuil2!$D$2)*'Eclairage public'!$G57+Feuil2!$C$2)</f>
        <v>0</v>
      </c>
    </row>
    <row r="58" spans="1:24" x14ac:dyDescent="0.25">
      <c r="A58" s="5" t="s">
        <v>175</v>
      </c>
      <c r="B58" s="5" t="s">
        <v>176</v>
      </c>
      <c r="C58" s="5" t="s">
        <v>177</v>
      </c>
      <c r="D58" s="5" t="s">
        <v>2</v>
      </c>
      <c r="E58" s="5">
        <v>1</v>
      </c>
      <c r="F58" s="5">
        <v>1807</v>
      </c>
      <c r="G58" s="5" t="s">
        <v>12</v>
      </c>
      <c r="H58" s="5"/>
      <c r="I58" s="7"/>
      <c r="J58" s="12"/>
      <c r="K58" s="12"/>
      <c r="L58" s="7"/>
      <c r="M58" s="7"/>
      <c r="N58" s="7"/>
      <c r="O58" s="12"/>
      <c r="P58" s="7"/>
      <c r="Q58" s="7"/>
      <c r="R58" s="12"/>
      <c r="S58" s="12"/>
      <c r="T58" s="12"/>
      <c r="X58">
        <f>IF(V58+W58=0,0,V58+W58+(Feuil2!$B$2+Feuil2!$D$2)*'Eclairage public'!$G58+Feuil2!$C$2)</f>
        <v>0</v>
      </c>
    </row>
    <row r="59" spans="1:24" x14ac:dyDescent="0.25">
      <c r="A59" s="5" t="s">
        <v>178</v>
      </c>
      <c r="B59" s="5" t="s">
        <v>179</v>
      </c>
      <c r="C59" s="5" t="s">
        <v>180</v>
      </c>
      <c r="D59" s="5" t="s">
        <v>2</v>
      </c>
      <c r="E59" s="5">
        <v>2</v>
      </c>
      <c r="F59" s="5">
        <v>6988</v>
      </c>
      <c r="G59" s="5" t="s">
        <v>12</v>
      </c>
      <c r="H59" s="5"/>
      <c r="I59" s="7"/>
      <c r="J59" s="12"/>
      <c r="K59" s="12"/>
      <c r="L59" s="7"/>
      <c r="M59" s="7"/>
      <c r="N59" s="7"/>
      <c r="O59" s="12"/>
      <c r="P59" s="7"/>
      <c r="Q59" s="7"/>
      <c r="R59" s="12"/>
      <c r="S59" s="12"/>
      <c r="T59" s="12"/>
      <c r="X59">
        <f>IF(V59+W59=0,0,V59+W59+(Feuil2!$B$2+Feuil2!$D$2)*'Eclairage public'!$G59+Feuil2!$C$2)</f>
        <v>0</v>
      </c>
    </row>
    <row r="60" spans="1:24" x14ac:dyDescent="0.25">
      <c r="A60" s="5" t="s">
        <v>181</v>
      </c>
      <c r="B60" s="5" t="s">
        <v>182</v>
      </c>
      <c r="C60" s="5" t="s">
        <v>183</v>
      </c>
      <c r="D60" s="5" t="s">
        <v>2</v>
      </c>
      <c r="E60" s="5">
        <v>2</v>
      </c>
      <c r="F60" s="5">
        <v>5885</v>
      </c>
      <c r="G60" s="5" t="s">
        <v>12</v>
      </c>
      <c r="H60" s="5"/>
      <c r="I60" s="7"/>
      <c r="J60" s="12"/>
      <c r="K60" s="12"/>
      <c r="L60" s="7"/>
      <c r="M60" s="7"/>
      <c r="N60" s="7"/>
      <c r="O60" s="12"/>
      <c r="P60" s="7"/>
      <c r="Q60" s="7"/>
      <c r="R60" s="12"/>
      <c r="S60" s="12"/>
      <c r="T60" s="12"/>
      <c r="X60">
        <f>IF(V60+W60=0,0,V60+W60+(Feuil2!$B$2+Feuil2!$D$2)*'Eclairage public'!$G60+Feuil2!$C$2)</f>
        <v>0</v>
      </c>
    </row>
    <row r="61" spans="1:24" x14ac:dyDescent="0.25">
      <c r="A61" s="5" t="s">
        <v>90</v>
      </c>
      <c r="B61" s="5" t="s">
        <v>184</v>
      </c>
      <c r="C61" s="5" t="s">
        <v>185</v>
      </c>
      <c r="D61" s="5" t="s">
        <v>2</v>
      </c>
      <c r="E61" s="5">
        <v>1</v>
      </c>
      <c r="F61" s="5">
        <v>2264</v>
      </c>
      <c r="G61" s="5" t="s">
        <v>12</v>
      </c>
      <c r="H61" s="5"/>
      <c r="I61" s="7"/>
      <c r="J61" s="12"/>
      <c r="K61" s="12"/>
      <c r="L61" s="7"/>
      <c r="M61" s="7"/>
      <c r="N61" s="7"/>
      <c r="O61" s="12"/>
      <c r="P61" s="7"/>
      <c r="Q61" s="7"/>
      <c r="R61" s="12"/>
      <c r="S61" s="12"/>
      <c r="T61" s="12"/>
      <c r="X61">
        <f>IF(V61+W61=0,0,V61+W61+(Feuil2!$B$2+Feuil2!$D$2)*'Eclairage public'!$G61+Feuil2!$C$2)</f>
        <v>0</v>
      </c>
    </row>
    <row r="62" spans="1:24" x14ac:dyDescent="0.25">
      <c r="A62" s="5" t="s">
        <v>186</v>
      </c>
      <c r="B62" s="5" t="s">
        <v>187</v>
      </c>
      <c r="C62" s="5" t="s">
        <v>188</v>
      </c>
      <c r="D62" s="5" t="s">
        <v>2</v>
      </c>
      <c r="E62" s="5">
        <v>1</v>
      </c>
      <c r="F62" s="5">
        <v>3306</v>
      </c>
      <c r="G62" s="5" t="s">
        <v>12</v>
      </c>
      <c r="H62" s="5"/>
      <c r="I62" s="7"/>
      <c r="J62" s="12"/>
      <c r="K62" s="12"/>
      <c r="L62" s="7"/>
      <c r="M62" s="7"/>
      <c r="N62" s="7"/>
      <c r="O62" s="12"/>
      <c r="P62" s="7"/>
      <c r="Q62" s="7"/>
      <c r="R62" s="12"/>
      <c r="S62" s="12"/>
      <c r="T62" s="12"/>
      <c r="X62">
        <f>IF(V62+W62=0,0,V62+W62+(Feuil2!$B$2+Feuil2!$D$2)*'Eclairage public'!$G62+Feuil2!$C$2)</f>
        <v>0</v>
      </c>
    </row>
    <row r="63" spans="1:24" x14ac:dyDescent="0.25">
      <c r="A63" s="5" t="s">
        <v>189</v>
      </c>
      <c r="B63" s="5" t="s">
        <v>190</v>
      </c>
      <c r="C63" s="5" t="s">
        <v>191</v>
      </c>
      <c r="D63" s="5" t="s">
        <v>2</v>
      </c>
      <c r="E63" s="5">
        <v>6</v>
      </c>
      <c r="F63" s="5">
        <v>15932</v>
      </c>
      <c r="G63" s="5" t="s">
        <v>12</v>
      </c>
      <c r="H63" s="5"/>
      <c r="I63" s="7"/>
      <c r="J63" s="12"/>
      <c r="K63" s="12"/>
      <c r="L63" s="7"/>
      <c r="M63" s="7"/>
      <c r="N63" s="7"/>
      <c r="O63" s="12"/>
      <c r="P63" s="7"/>
      <c r="Q63" s="7"/>
      <c r="R63" s="12"/>
      <c r="S63" s="12"/>
      <c r="T63" s="12"/>
      <c r="X63">
        <f>IF(V63+W63=0,0,V63+W63+(Feuil2!$B$2+Feuil2!$D$2)*'Eclairage public'!$G63+Feuil2!$C$2)</f>
        <v>0</v>
      </c>
    </row>
    <row r="64" spans="1:24" x14ac:dyDescent="0.25">
      <c r="A64" s="5" t="s">
        <v>192</v>
      </c>
      <c r="B64" s="5" t="s">
        <v>94</v>
      </c>
      <c r="C64" s="5" t="s">
        <v>193</v>
      </c>
      <c r="D64" s="5" t="s">
        <v>2</v>
      </c>
      <c r="E64" s="5">
        <v>6</v>
      </c>
      <c r="F64" s="5">
        <v>8826</v>
      </c>
      <c r="G64" s="5" t="s">
        <v>12</v>
      </c>
      <c r="H64" s="5"/>
      <c r="I64" s="7"/>
      <c r="J64" s="12"/>
      <c r="K64" s="12"/>
      <c r="L64" s="7"/>
      <c r="M64" s="7"/>
      <c r="N64" s="7"/>
      <c r="O64" s="12"/>
      <c r="P64" s="7"/>
      <c r="Q64" s="7"/>
      <c r="R64" s="12"/>
      <c r="S64" s="12"/>
      <c r="T64" s="12"/>
      <c r="X64">
        <f>IF(V64+W64=0,0,V64+W64+(Feuil2!$B$2+Feuil2!$D$2)*'Eclairage public'!$G64+Feuil2!$C$2)</f>
        <v>0</v>
      </c>
    </row>
    <row r="65" spans="1:24" x14ac:dyDescent="0.25">
      <c r="A65" s="5" t="s">
        <v>194</v>
      </c>
      <c r="B65" s="5" t="s">
        <v>164</v>
      </c>
      <c r="C65" s="5" t="s">
        <v>195</v>
      </c>
      <c r="D65" s="5" t="s">
        <v>2</v>
      </c>
      <c r="E65" s="5">
        <v>2</v>
      </c>
      <c r="F65" s="5">
        <v>6240</v>
      </c>
      <c r="G65" s="5" t="s">
        <v>12</v>
      </c>
      <c r="H65" s="5"/>
      <c r="I65" s="7"/>
      <c r="J65" s="12"/>
      <c r="K65" s="12"/>
      <c r="L65" s="7"/>
      <c r="M65" s="7"/>
      <c r="N65" s="7"/>
      <c r="O65" s="12"/>
      <c r="P65" s="7"/>
      <c r="Q65" s="7"/>
      <c r="R65" s="12"/>
      <c r="S65" s="12"/>
      <c r="T65" s="12"/>
      <c r="X65">
        <f>IF(V65+W65=0,0,V65+W65+(Feuil2!$B$2+Feuil2!$D$2)*'Eclairage public'!$G65+Feuil2!$C$2)</f>
        <v>0</v>
      </c>
    </row>
    <row r="66" spans="1:24" x14ac:dyDescent="0.25">
      <c r="A66" s="5" t="s">
        <v>196</v>
      </c>
      <c r="B66" s="5" t="s">
        <v>197</v>
      </c>
      <c r="C66" s="5" t="s">
        <v>198</v>
      </c>
      <c r="D66" s="5" t="s">
        <v>2</v>
      </c>
      <c r="E66" s="5">
        <v>6</v>
      </c>
      <c r="F66" s="5">
        <v>6399</v>
      </c>
      <c r="G66" s="5" t="s">
        <v>12</v>
      </c>
      <c r="H66" s="5"/>
      <c r="I66" s="7"/>
      <c r="J66" s="12"/>
      <c r="K66" s="12"/>
      <c r="L66" s="7"/>
      <c r="M66" s="7"/>
      <c r="N66" s="7"/>
      <c r="O66" s="12"/>
      <c r="P66" s="7"/>
      <c r="Q66" s="7"/>
      <c r="R66" s="12"/>
      <c r="S66" s="12"/>
      <c r="T66" s="12"/>
      <c r="X66">
        <f>IF(V66+W66=0,0,V66+W66+(Feuil2!$B$2+Feuil2!$D$2)*'Eclairage public'!$G66+Feuil2!$C$2)</f>
        <v>0</v>
      </c>
    </row>
    <row r="67" spans="1:24" x14ac:dyDescent="0.25">
      <c r="A67" s="5" t="s">
        <v>199</v>
      </c>
      <c r="B67" s="5" t="s">
        <v>200</v>
      </c>
      <c r="C67" s="5" t="s">
        <v>201</v>
      </c>
      <c r="D67" s="5" t="s">
        <v>2</v>
      </c>
      <c r="E67" s="5">
        <v>4</v>
      </c>
      <c r="F67" s="5">
        <v>2893</v>
      </c>
      <c r="G67" s="5" t="s">
        <v>12</v>
      </c>
      <c r="H67" s="5"/>
      <c r="I67" s="7"/>
      <c r="J67" s="12"/>
      <c r="K67" s="12"/>
      <c r="L67" s="7"/>
      <c r="M67" s="7"/>
      <c r="N67" s="7"/>
      <c r="O67" s="12"/>
      <c r="P67" s="7"/>
      <c r="Q67" s="7"/>
      <c r="R67" s="12"/>
      <c r="S67" s="12"/>
      <c r="T67" s="12"/>
      <c r="X67">
        <f>IF(V67+W67=0,0,V67+W67+(Feuil2!$B$2+Feuil2!$D$2)*'Eclairage public'!$G67+Feuil2!$C$2)</f>
        <v>0</v>
      </c>
    </row>
    <row r="68" spans="1:24" x14ac:dyDescent="0.25">
      <c r="A68" s="5" t="s">
        <v>202</v>
      </c>
      <c r="B68" s="5" t="s">
        <v>203</v>
      </c>
      <c r="C68" s="5" t="s">
        <v>204</v>
      </c>
      <c r="D68" s="5" t="s">
        <v>2</v>
      </c>
      <c r="E68" s="5">
        <v>7</v>
      </c>
      <c r="F68" s="5">
        <v>15398</v>
      </c>
      <c r="G68" s="5" t="s">
        <v>12</v>
      </c>
      <c r="H68" s="5"/>
      <c r="I68" s="7"/>
      <c r="J68" s="12"/>
      <c r="K68" s="12"/>
      <c r="L68" s="7"/>
      <c r="M68" s="7"/>
      <c r="N68" s="7"/>
      <c r="O68" s="12"/>
      <c r="P68" s="7"/>
      <c r="Q68" s="7"/>
      <c r="R68" s="12"/>
      <c r="S68" s="12"/>
      <c r="T68" s="12"/>
      <c r="X68">
        <f>IF(V68+W68=0,0,V68+W68+(Feuil2!$B$2+Feuil2!$D$2)*'Eclairage public'!$G68+Feuil2!$C$2)</f>
        <v>0</v>
      </c>
    </row>
    <row r="69" spans="1:24" x14ac:dyDescent="0.25">
      <c r="A69" s="5" t="s">
        <v>205</v>
      </c>
      <c r="B69" s="5" t="s">
        <v>76</v>
      </c>
      <c r="C69" s="5" t="s">
        <v>206</v>
      </c>
      <c r="D69" s="5" t="s">
        <v>2</v>
      </c>
      <c r="E69" s="5">
        <v>1</v>
      </c>
      <c r="F69" s="5">
        <v>1660</v>
      </c>
      <c r="G69" s="5" t="s">
        <v>12</v>
      </c>
      <c r="H69" s="5"/>
      <c r="I69" s="7"/>
      <c r="J69" s="12"/>
      <c r="K69" s="12"/>
      <c r="L69" s="7"/>
      <c r="M69" s="7"/>
      <c r="N69" s="7"/>
      <c r="O69" s="12"/>
      <c r="P69" s="7"/>
      <c r="Q69" s="7"/>
      <c r="R69" s="12"/>
      <c r="S69" s="12"/>
      <c r="T69" s="12"/>
      <c r="X69">
        <f>IF(V69+W69=0,0,V69+W69+(Feuil2!$B$2+Feuil2!$D$2)*'Eclairage public'!$G69+Feuil2!$C$2)</f>
        <v>0</v>
      </c>
    </row>
    <row r="70" spans="1:24" x14ac:dyDescent="0.25">
      <c r="A70" s="5" t="s">
        <v>207</v>
      </c>
      <c r="B70" s="5" t="s">
        <v>208</v>
      </c>
      <c r="C70" s="5" t="s">
        <v>209</v>
      </c>
      <c r="D70" s="5" t="s">
        <v>2</v>
      </c>
      <c r="E70" s="5">
        <v>1</v>
      </c>
      <c r="F70" s="5">
        <v>622</v>
      </c>
      <c r="G70" s="5" t="s">
        <v>12</v>
      </c>
      <c r="H70" s="5"/>
      <c r="I70" s="7"/>
      <c r="J70" s="12"/>
      <c r="K70" s="12"/>
      <c r="L70" s="7"/>
      <c r="M70" s="7"/>
      <c r="N70" s="7"/>
      <c r="O70" s="12"/>
      <c r="P70" s="7"/>
      <c r="Q70" s="7"/>
      <c r="R70" s="12"/>
      <c r="S70" s="12"/>
      <c r="T70" s="12"/>
      <c r="X70">
        <f>IF(V70+W70=0,0,V70+W70+(Feuil2!$B$2+Feuil2!$D$2)*'Eclairage public'!$G70+Feuil2!$C$2)</f>
        <v>0</v>
      </c>
    </row>
    <row r="71" spans="1:24" x14ac:dyDescent="0.25">
      <c r="A71" s="5" t="s">
        <v>210</v>
      </c>
      <c r="B71" s="5" t="s">
        <v>211</v>
      </c>
      <c r="C71" s="5" t="s">
        <v>212</v>
      </c>
      <c r="D71" s="5" t="s">
        <v>2</v>
      </c>
      <c r="E71" s="5">
        <v>2</v>
      </c>
      <c r="F71" s="5">
        <v>7434</v>
      </c>
      <c r="G71" s="5" t="s">
        <v>12</v>
      </c>
      <c r="H71" s="5"/>
      <c r="I71" s="7"/>
      <c r="J71" s="12"/>
      <c r="K71" s="12"/>
      <c r="L71" s="7"/>
      <c r="M71" s="7"/>
      <c r="N71" s="7"/>
      <c r="O71" s="12"/>
      <c r="P71" s="7"/>
      <c r="Q71" s="7"/>
      <c r="R71" s="12"/>
      <c r="S71" s="12"/>
      <c r="T71" s="12"/>
      <c r="X71">
        <f>IF(V71+W71=0,0,V71+W71+(Feuil2!$B$2+Feuil2!$D$2)*'Eclairage public'!$G71+Feuil2!$C$2)</f>
        <v>0</v>
      </c>
    </row>
    <row r="72" spans="1:24" x14ac:dyDescent="0.25">
      <c r="A72" s="5"/>
      <c r="B72" s="5"/>
      <c r="C72" s="13"/>
      <c r="D72" s="5"/>
      <c r="E72" s="5"/>
      <c r="F72" s="5"/>
      <c r="G72" s="5"/>
      <c r="H72" s="5"/>
      <c r="I72" s="7"/>
      <c r="J72" s="12"/>
      <c r="K72" s="12"/>
      <c r="L72" s="7"/>
      <c r="M72" s="7"/>
      <c r="N72" s="7"/>
      <c r="O72" s="12"/>
      <c r="P72" s="7"/>
      <c r="Q72" s="7"/>
      <c r="R72" s="12"/>
      <c r="S72" s="12"/>
      <c r="T72" s="12"/>
      <c r="X72">
        <f>IF(V72+W72=0,0,V72+W72+(Feuil2!$B$2+Feuil2!$D$2)*'Eclairage public'!$G72+Feuil2!$C$2)</f>
        <v>0</v>
      </c>
    </row>
    <row r="73" spans="1:24" x14ac:dyDescent="0.25">
      <c r="A73" s="5"/>
      <c r="B73" s="5"/>
      <c r="C73" s="13"/>
      <c r="D73" s="5"/>
      <c r="E73" s="5"/>
      <c r="F73" s="5"/>
      <c r="G73" s="5"/>
      <c r="H73" s="5"/>
      <c r="I73" s="7"/>
      <c r="J73" s="12"/>
      <c r="K73" s="12"/>
      <c r="L73" s="7"/>
      <c r="M73" s="7"/>
      <c r="N73" s="7"/>
      <c r="O73" s="12"/>
      <c r="P73" s="7"/>
      <c r="Q73" s="7"/>
      <c r="R73" s="12"/>
      <c r="S73" s="12"/>
      <c r="T73" s="12"/>
      <c r="X73">
        <f>IF(V73+W73=0,0,V73+W73+(Feuil2!$B$2+Feuil2!$D$2)*'Eclairage public'!$G73+Feuil2!$C$2)</f>
        <v>0</v>
      </c>
    </row>
    <row r="74" spans="1:24" x14ac:dyDescent="0.25">
      <c r="A74" s="5"/>
      <c r="B74" s="5"/>
      <c r="C74" s="13"/>
      <c r="D74" s="5"/>
      <c r="E74" s="5"/>
      <c r="F74" s="5"/>
      <c r="G74" s="5"/>
      <c r="H74" s="5"/>
      <c r="I74" s="7"/>
      <c r="J74" s="12"/>
      <c r="K74" s="12"/>
      <c r="L74" s="7"/>
      <c r="M74" s="7"/>
      <c r="N74" s="7"/>
      <c r="O74" s="12"/>
      <c r="P74" s="7"/>
      <c r="Q74" s="7"/>
      <c r="R74" s="12"/>
      <c r="S74" s="12"/>
      <c r="T74" s="12"/>
      <c r="X74">
        <f>IF(V74+W74=0,0,V74+W74+(Feuil2!$B$2+Feuil2!$D$2)*'Eclairage public'!$G74+Feuil2!$C$2)</f>
        <v>0</v>
      </c>
    </row>
    <row r="75" spans="1:24" x14ac:dyDescent="0.25">
      <c r="A75" s="5"/>
      <c r="B75" s="5"/>
      <c r="C75" s="13"/>
      <c r="D75" s="5"/>
      <c r="E75" s="5"/>
      <c r="F75" s="5"/>
      <c r="G75" s="5"/>
      <c r="H75" s="5"/>
      <c r="I75" s="7"/>
      <c r="J75" s="12"/>
      <c r="K75" s="12"/>
      <c r="L75" s="7"/>
      <c r="M75" s="7"/>
      <c r="N75" s="7"/>
      <c r="O75" s="12"/>
      <c r="P75" s="7"/>
      <c r="Q75" s="7"/>
      <c r="R75" s="12"/>
      <c r="S75" s="12"/>
      <c r="T75" s="12"/>
      <c r="X75">
        <f>IF(V75+W75=0,0,V75+W75+(Feuil2!$B$2+Feuil2!$D$2)*'Eclairage public'!$G75+Feuil2!$C$2)</f>
        <v>0</v>
      </c>
    </row>
    <row r="76" spans="1:24" x14ac:dyDescent="0.25">
      <c r="A76" s="5"/>
      <c r="B76" s="5"/>
      <c r="C76" s="13"/>
      <c r="D76" s="5"/>
      <c r="E76" s="5"/>
      <c r="F76" s="5"/>
      <c r="G76" s="5"/>
      <c r="H76" s="5"/>
      <c r="I76" s="7"/>
      <c r="J76" s="12"/>
      <c r="K76" s="12"/>
      <c r="L76" s="7"/>
      <c r="M76" s="7"/>
      <c r="N76" s="7"/>
      <c r="O76" s="12"/>
      <c r="P76" s="7"/>
      <c r="Q76" s="7"/>
      <c r="R76" s="12"/>
      <c r="S76" s="12"/>
      <c r="T76" s="12"/>
      <c r="X76">
        <f>IF(V76+W76=0,0,V76+W76+(Feuil2!$B$2+Feuil2!$D$2)*'Eclairage public'!$G76+Feuil2!$C$2)</f>
        <v>0</v>
      </c>
    </row>
    <row r="77" spans="1:24" x14ac:dyDescent="0.25">
      <c r="A77" s="5"/>
      <c r="B77" s="5"/>
      <c r="C77" s="13"/>
      <c r="D77" s="5"/>
      <c r="E77" s="5"/>
      <c r="F77" s="5"/>
      <c r="G77" s="5"/>
      <c r="H77" s="5"/>
      <c r="I77" s="7"/>
      <c r="J77" s="12"/>
      <c r="K77" s="12"/>
      <c r="L77" s="7"/>
      <c r="M77" s="7"/>
      <c r="N77" s="7"/>
      <c r="O77" s="12"/>
      <c r="P77" s="7"/>
      <c r="Q77" s="7"/>
      <c r="R77" s="12"/>
      <c r="S77" s="12"/>
      <c r="T77" s="12"/>
      <c r="X77">
        <f>IF(V77+W77=0,0,V77+W77+(Feuil2!$B$2+Feuil2!$D$2)*'Eclairage public'!$G77+Feuil2!$C$2)</f>
        <v>0</v>
      </c>
    </row>
    <row r="78" spans="1:24" x14ac:dyDescent="0.25">
      <c r="A78" s="5"/>
      <c r="B78" s="5"/>
      <c r="C78" s="13"/>
      <c r="D78" s="5"/>
      <c r="E78" s="5"/>
      <c r="F78" s="5"/>
      <c r="G78" s="5"/>
      <c r="H78" s="5"/>
      <c r="I78" s="7"/>
      <c r="J78" s="12"/>
      <c r="K78" s="12"/>
      <c r="L78" s="7"/>
      <c r="M78" s="7"/>
      <c r="N78" s="7"/>
      <c r="O78" s="12"/>
      <c r="P78" s="7"/>
      <c r="Q78" s="7"/>
      <c r="R78" s="12"/>
      <c r="S78" s="12"/>
      <c r="T78" s="12"/>
      <c r="X78">
        <f>IF(V78+W78=0,0,V78+W78+(Feuil2!$B$2+Feuil2!$D$2)*'Eclairage public'!$G78+Feuil2!$C$2)</f>
        <v>0</v>
      </c>
    </row>
    <row r="79" spans="1:24" x14ac:dyDescent="0.25">
      <c r="A79" s="5"/>
      <c r="B79" s="5"/>
      <c r="C79" s="13"/>
      <c r="D79" s="5"/>
      <c r="E79" s="5"/>
      <c r="F79" s="5"/>
      <c r="G79" s="5"/>
      <c r="H79" s="5"/>
      <c r="I79" s="7"/>
      <c r="J79" s="12"/>
      <c r="K79" s="12"/>
      <c r="L79" s="7"/>
      <c r="M79" s="7"/>
      <c r="N79" s="7"/>
      <c r="O79" s="12"/>
      <c r="P79" s="7"/>
      <c r="Q79" s="7"/>
      <c r="R79" s="12"/>
      <c r="S79" s="12"/>
      <c r="T79" s="12"/>
      <c r="X79">
        <f>IF(V79+W79=0,0,V79+W79+(Feuil2!$B$2+Feuil2!$D$2)*'Eclairage public'!$G79+Feuil2!$C$2)</f>
        <v>0</v>
      </c>
    </row>
    <row r="80" spans="1:24" x14ac:dyDescent="0.25">
      <c r="A80" s="5"/>
      <c r="B80" s="5"/>
      <c r="C80" s="13"/>
      <c r="D80" s="5"/>
      <c r="E80" s="5"/>
      <c r="F80" s="5"/>
      <c r="G80" s="5"/>
      <c r="H80" s="5"/>
      <c r="I80" s="7"/>
      <c r="J80" s="12"/>
      <c r="K80" s="12"/>
      <c r="L80" s="7"/>
      <c r="M80" s="7"/>
      <c r="N80" s="7"/>
      <c r="O80" s="12"/>
      <c r="P80" s="7"/>
      <c r="Q80" s="7"/>
      <c r="R80" s="12"/>
      <c r="S80" s="12"/>
      <c r="T80" s="12"/>
      <c r="X80">
        <f>IF(V80+W80=0,0,V80+W80+(Feuil2!$B$2+Feuil2!$D$2)*'Eclairage public'!$G80+Feuil2!$C$2)</f>
        <v>0</v>
      </c>
    </row>
    <row r="81" spans="1:24" x14ac:dyDescent="0.25">
      <c r="A81" s="5"/>
      <c r="B81" s="5"/>
      <c r="C81" s="13"/>
      <c r="D81" s="5"/>
      <c r="E81" s="5"/>
      <c r="F81" s="5"/>
      <c r="G81" s="5"/>
      <c r="H81" s="5"/>
      <c r="I81" s="7"/>
      <c r="J81" s="12"/>
      <c r="K81" s="12"/>
      <c r="L81" s="7"/>
      <c r="M81" s="7"/>
      <c r="N81" s="7"/>
      <c r="O81" s="12"/>
      <c r="P81" s="7"/>
      <c r="Q81" s="7"/>
      <c r="R81" s="12"/>
      <c r="S81" s="12"/>
      <c r="T81" s="12"/>
      <c r="X81">
        <f>IF(V81+W81=0,0,V81+W81+(Feuil2!$B$2+Feuil2!$D$2)*'Eclairage public'!$G81+Feuil2!$C$2)</f>
        <v>0</v>
      </c>
    </row>
    <row r="82" spans="1:24" x14ac:dyDescent="0.25">
      <c r="A82" s="5"/>
      <c r="B82" s="5"/>
      <c r="C82" s="13"/>
      <c r="D82" s="5"/>
      <c r="E82" s="5"/>
      <c r="F82" s="5"/>
      <c r="G82" s="5"/>
      <c r="H82" s="5"/>
      <c r="I82" s="7"/>
      <c r="J82" s="12"/>
      <c r="K82" s="12"/>
      <c r="L82" s="7"/>
      <c r="M82" s="7"/>
      <c r="N82" s="7"/>
      <c r="O82" s="12"/>
      <c r="P82" s="7"/>
      <c r="Q82" s="7"/>
      <c r="R82" s="12"/>
      <c r="S82" s="12"/>
      <c r="T82" s="12"/>
      <c r="X82">
        <f>IF(V82+W82=0,0,V82+W82+(Feuil2!$B$2+Feuil2!$D$2)*'Eclairage public'!$G82+Feuil2!$C$2)</f>
        <v>0</v>
      </c>
    </row>
    <row r="83" spans="1:24" x14ac:dyDescent="0.25">
      <c r="A83" s="5"/>
      <c r="B83" s="5"/>
      <c r="C83" s="13"/>
      <c r="D83" s="5"/>
      <c r="E83" s="5"/>
      <c r="F83" s="5"/>
      <c r="G83" s="5"/>
      <c r="H83" s="5"/>
      <c r="I83" s="7"/>
      <c r="J83" s="12"/>
      <c r="K83" s="12"/>
      <c r="L83" s="7"/>
      <c r="M83" s="7"/>
      <c r="N83" s="7"/>
      <c r="O83" s="12"/>
      <c r="P83" s="7"/>
      <c r="Q83" s="7"/>
      <c r="R83" s="12"/>
      <c r="S83" s="12"/>
      <c r="T83" s="12"/>
      <c r="X83">
        <f>IF(V83+W83=0,0,V83+W83+(Feuil2!$B$2+Feuil2!$D$2)*'Eclairage public'!$G83+Feuil2!$C$2)</f>
        <v>0</v>
      </c>
    </row>
    <row r="84" spans="1:24" x14ac:dyDescent="0.25">
      <c r="A84" s="5"/>
      <c r="B84" s="5"/>
      <c r="C84" s="13"/>
      <c r="D84" s="5"/>
      <c r="E84" s="5"/>
      <c r="F84" s="5"/>
      <c r="G84" s="5"/>
      <c r="H84" s="5"/>
      <c r="I84" s="7"/>
      <c r="J84" s="12"/>
      <c r="K84" s="12"/>
      <c r="L84" s="7"/>
      <c r="M84" s="7"/>
      <c r="N84" s="7"/>
      <c r="O84" s="12"/>
      <c r="P84" s="7"/>
      <c r="Q84" s="7"/>
      <c r="R84" s="12"/>
      <c r="S84" s="12"/>
      <c r="T84" s="12"/>
      <c r="X84">
        <f>IF(V84+W84=0,0,V84+W84+(Feuil2!$B$2+Feuil2!$D$2)*'Eclairage public'!$G84+Feuil2!$C$2)</f>
        <v>0</v>
      </c>
    </row>
    <row r="85" spans="1:24" x14ac:dyDescent="0.25">
      <c r="A85" s="5"/>
      <c r="B85" s="5"/>
      <c r="C85" s="13"/>
      <c r="D85" s="5"/>
      <c r="E85" s="5"/>
      <c r="F85" s="5"/>
      <c r="G85" s="5"/>
      <c r="H85" s="5"/>
      <c r="I85" s="7"/>
      <c r="J85" s="12"/>
      <c r="K85" s="12"/>
      <c r="L85" s="7"/>
      <c r="M85" s="7"/>
      <c r="N85" s="7"/>
      <c r="O85" s="12"/>
      <c r="P85" s="7"/>
      <c r="Q85" s="7"/>
      <c r="R85" s="12"/>
      <c r="S85" s="12"/>
      <c r="T85" s="12"/>
      <c r="X85">
        <f>IF(V85+W85=0,0,V85+W85+(Feuil2!$B$2+Feuil2!$D$2)*'Eclairage public'!$G85+Feuil2!$C$2)</f>
        <v>0</v>
      </c>
    </row>
    <row r="86" spans="1:24" x14ac:dyDescent="0.25">
      <c r="A86" s="5"/>
      <c r="B86" s="5"/>
      <c r="C86" s="13"/>
      <c r="D86" s="5"/>
      <c r="E86" s="5"/>
      <c r="F86" s="5"/>
      <c r="G86" s="5"/>
      <c r="H86" s="5"/>
      <c r="I86" s="7"/>
      <c r="J86" s="12"/>
      <c r="K86" s="12"/>
      <c r="L86" s="7"/>
      <c r="M86" s="7"/>
      <c r="N86" s="7"/>
      <c r="O86" s="12"/>
      <c r="P86" s="7"/>
      <c r="Q86" s="7"/>
      <c r="R86" s="12"/>
      <c r="S86" s="12"/>
      <c r="T86" s="12"/>
      <c r="X86">
        <f>IF(V86+W86=0,0,V86+W86+(Feuil2!$B$2+Feuil2!$D$2)*'Eclairage public'!$G86+Feuil2!$C$2)</f>
        <v>0</v>
      </c>
    </row>
    <row r="87" spans="1:24" x14ac:dyDescent="0.25">
      <c r="A87" s="5"/>
      <c r="B87" s="5"/>
      <c r="C87" s="13"/>
      <c r="D87" s="5"/>
      <c r="E87" s="5"/>
      <c r="F87" s="5"/>
      <c r="G87" s="5"/>
      <c r="H87" s="5"/>
      <c r="I87" s="7"/>
      <c r="J87" s="12"/>
      <c r="K87" s="12"/>
      <c r="L87" s="7"/>
      <c r="M87" s="7"/>
      <c r="N87" s="7"/>
      <c r="O87" s="12"/>
      <c r="P87" s="7"/>
      <c r="Q87" s="7"/>
      <c r="R87" s="12"/>
      <c r="S87" s="12"/>
      <c r="T87" s="12"/>
      <c r="X87">
        <f>IF(V87+W87=0,0,V87+W87+(Feuil2!$B$2+Feuil2!$D$2)*'Eclairage public'!$G87+Feuil2!$C$2)</f>
        <v>0</v>
      </c>
    </row>
    <row r="88" spans="1:24" x14ac:dyDescent="0.25">
      <c r="A88" s="5"/>
      <c r="B88" s="5"/>
      <c r="C88" s="13"/>
      <c r="D88" s="5"/>
      <c r="E88" s="5"/>
      <c r="F88" s="5"/>
      <c r="G88" s="5"/>
      <c r="H88" s="5"/>
      <c r="I88" s="7"/>
      <c r="J88" s="12"/>
      <c r="K88" s="12"/>
      <c r="L88" s="7"/>
      <c r="M88" s="7"/>
      <c r="N88" s="7"/>
      <c r="O88" s="12"/>
      <c r="P88" s="7"/>
      <c r="Q88" s="7"/>
      <c r="R88" s="12"/>
      <c r="S88" s="12"/>
      <c r="T88" s="12"/>
      <c r="X88">
        <f>IF(V88+W88=0,0,V88+W88+(Feuil2!$B$2+Feuil2!$D$2)*'Eclairage public'!$G88+Feuil2!$C$2)</f>
        <v>0</v>
      </c>
    </row>
    <row r="89" spans="1:24" x14ac:dyDescent="0.25">
      <c r="A89" s="5"/>
      <c r="B89" s="5"/>
      <c r="C89" s="13"/>
      <c r="D89" s="5"/>
      <c r="E89" s="5"/>
      <c r="F89" s="5"/>
      <c r="G89" s="5"/>
      <c r="H89" s="5"/>
      <c r="I89" s="7"/>
      <c r="J89" s="12"/>
      <c r="K89" s="12"/>
      <c r="L89" s="7"/>
      <c r="M89" s="7"/>
      <c r="N89" s="7"/>
      <c r="O89" s="12"/>
      <c r="P89" s="7"/>
      <c r="Q89" s="7"/>
      <c r="R89" s="12"/>
      <c r="S89" s="12"/>
      <c r="T89" s="12"/>
      <c r="X89">
        <f>IF(V89+W89=0,0,V89+W89+(Feuil2!$B$2+Feuil2!$D$2)*'Eclairage public'!$G89+Feuil2!$C$2)</f>
        <v>0</v>
      </c>
    </row>
    <row r="90" spans="1:24" x14ac:dyDescent="0.25">
      <c r="A90" s="5"/>
      <c r="B90" s="5"/>
      <c r="C90" s="13"/>
      <c r="D90" s="5"/>
      <c r="E90" s="5"/>
      <c r="F90" s="5"/>
      <c r="G90" s="5"/>
      <c r="H90" s="5"/>
      <c r="I90" s="7"/>
      <c r="J90" s="12"/>
      <c r="K90" s="12"/>
      <c r="L90" s="7"/>
      <c r="M90" s="7"/>
      <c r="N90" s="7"/>
      <c r="O90" s="12"/>
      <c r="P90" s="7"/>
      <c r="Q90" s="7"/>
      <c r="R90" s="12"/>
      <c r="S90" s="12"/>
      <c r="T90" s="12"/>
      <c r="X90">
        <f>IF(V90+W90=0,0,V90+W90+(Feuil2!$B$2+Feuil2!$D$2)*'Eclairage public'!$G90+Feuil2!$C$2)</f>
        <v>0</v>
      </c>
    </row>
    <row r="91" spans="1:24" x14ac:dyDescent="0.25">
      <c r="A91" s="5"/>
      <c r="B91" s="5"/>
      <c r="C91" s="13"/>
      <c r="D91" s="5"/>
      <c r="E91" s="5"/>
      <c r="F91" s="5"/>
      <c r="G91" s="5"/>
      <c r="H91" s="5"/>
      <c r="I91" s="7"/>
      <c r="J91" s="12"/>
      <c r="K91" s="12"/>
      <c r="L91" s="7"/>
      <c r="M91" s="7"/>
      <c r="N91" s="7"/>
      <c r="O91" s="12"/>
      <c r="P91" s="7"/>
      <c r="Q91" s="7"/>
      <c r="R91" s="12"/>
      <c r="S91" s="12"/>
      <c r="T91" s="12"/>
      <c r="X91">
        <f>IF(V91+W91=0,0,V91+W91+(Feuil2!$B$2+Feuil2!$D$2)*'Eclairage public'!$G91+Feuil2!$C$2)</f>
        <v>0</v>
      </c>
    </row>
    <row r="92" spans="1:24" x14ac:dyDescent="0.25">
      <c r="A92" s="5"/>
      <c r="B92" s="5"/>
      <c r="C92" s="13"/>
      <c r="D92" s="5"/>
      <c r="E92" s="5"/>
      <c r="F92" s="5"/>
      <c r="G92" s="5"/>
      <c r="H92" s="5"/>
      <c r="I92" s="7"/>
      <c r="J92" s="12"/>
      <c r="K92" s="12"/>
      <c r="L92" s="7"/>
      <c r="M92" s="7"/>
      <c r="N92" s="7"/>
      <c r="O92" s="12"/>
      <c r="P92" s="7"/>
      <c r="Q92" s="7"/>
      <c r="R92" s="12"/>
      <c r="S92" s="12"/>
      <c r="T92" s="12"/>
      <c r="X92">
        <f>IF(V92+W92=0,0,V92+W92+(Feuil2!$B$2+Feuil2!$D$2)*'Eclairage public'!$G92+Feuil2!$C$2)</f>
        <v>0</v>
      </c>
    </row>
    <row r="93" spans="1:24" x14ac:dyDescent="0.25">
      <c r="A93" s="5"/>
      <c r="B93" s="5"/>
      <c r="C93" s="13"/>
      <c r="D93" s="5"/>
      <c r="E93" s="5"/>
      <c r="F93" s="5"/>
      <c r="G93" s="5"/>
      <c r="H93" s="5"/>
      <c r="I93" s="7"/>
      <c r="J93" s="12"/>
      <c r="K93" s="12"/>
      <c r="L93" s="7"/>
      <c r="M93" s="7"/>
      <c r="N93" s="7"/>
      <c r="O93" s="12"/>
      <c r="P93" s="7"/>
      <c r="Q93" s="7"/>
      <c r="R93" s="12"/>
      <c r="S93" s="12"/>
      <c r="T93" s="12"/>
      <c r="X93">
        <f>IF(V93+W93=0,0,V93+W93+(Feuil2!$B$2+Feuil2!$D$2)*'Eclairage public'!$G93+Feuil2!$C$2)</f>
        <v>0</v>
      </c>
    </row>
    <row r="94" spans="1:24" x14ac:dyDescent="0.25">
      <c r="A94" s="5"/>
      <c r="B94" s="5"/>
      <c r="C94" s="13"/>
      <c r="D94" s="5"/>
      <c r="E94" s="5"/>
      <c r="F94" s="5"/>
      <c r="G94" s="5"/>
      <c r="H94" s="5"/>
      <c r="I94" s="7"/>
      <c r="J94" s="12"/>
      <c r="K94" s="12"/>
      <c r="L94" s="7"/>
      <c r="M94" s="7"/>
      <c r="N94" s="7"/>
      <c r="O94" s="12"/>
      <c r="P94" s="7"/>
      <c r="Q94" s="7"/>
      <c r="R94" s="12"/>
      <c r="S94" s="12"/>
      <c r="T94" s="12"/>
      <c r="X94">
        <f>IF(V94+W94=0,0,V94+W94+(Feuil2!$B$2+Feuil2!$D$2)*'Eclairage public'!$G94+Feuil2!$C$2)</f>
        <v>0</v>
      </c>
    </row>
    <row r="95" spans="1:24" x14ac:dyDescent="0.25">
      <c r="A95" s="5"/>
      <c r="B95" s="5"/>
      <c r="C95" s="13"/>
      <c r="D95" s="5"/>
      <c r="E95" s="5"/>
      <c r="F95" s="5"/>
      <c r="G95" s="5"/>
      <c r="H95" s="5"/>
      <c r="I95" s="7"/>
      <c r="J95" s="12"/>
      <c r="K95" s="12"/>
      <c r="L95" s="7"/>
      <c r="M95" s="7"/>
      <c r="N95" s="7"/>
      <c r="O95" s="12"/>
      <c r="P95" s="7"/>
      <c r="Q95" s="7"/>
      <c r="R95" s="12"/>
      <c r="S95" s="12"/>
      <c r="T95" s="12"/>
      <c r="X95">
        <f>IF(V95+W95=0,0,V95+W95+(Feuil2!$B$2+Feuil2!$D$2)*'Eclairage public'!$G95+Feuil2!$C$2)</f>
        <v>0</v>
      </c>
    </row>
    <row r="96" spans="1:24" x14ac:dyDescent="0.25">
      <c r="A96" s="5"/>
      <c r="B96" s="5"/>
      <c r="C96" s="13"/>
      <c r="D96" s="5"/>
      <c r="E96" s="5"/>
      <c r="F96" s="5"/>
      <c r="G96" s="5"/>
      <c r="H96" s="5"/>
      <c r="I96" s="7"/>
      <c r="J96" s="12"/>
      <c r="K96" s="12"/>
      <c r="L96" s="7"/>
      <c r="M96" s="7"/>
      <c r="N96" s="7"/>
      <c r="O96" s="12"/>
      <c r="P96" s="7"/>
      <c r="Q96" s="7"/>
      <c r="R96" s="12"/>
      <c r="S96" s="12"/>
      <c r="T96" s="12"/>
      <c r="X96">
        <f>IF(V96+W96=0,0,V96+W96+(Feuil2!$B$2+Feuil2!$D$2)*'Eclairage public'!$G96+Feuil2!$C$2)</f>
        <v>0</v>
      </c>
    </row>
    <row r="97" spans="1:24" x14ac:dyDescent="0.25">
      <c r="A97" s="5"/>
      <c r="B97" s="5"/>
      <c r="C97" s="13"/>
      <c r="D97" s="5"/>
      <c r="E97" s="5"/>
      <c r="F97" s="5"/>
      <c r="G97" s="5"/>
      <c r="H97" s="5"/>
      <c r="I97" s="7"/>
      <c r="J97" s="12"/>
      <c r="K97" s="12"/>
      <c r="L97" s="7"/>
      <c r="M97" s="7"/>
      <c r="N97" s="7"/>
      <c r="O97" s="12"/>
      <c r="P97" s="7"/>
      <c r="Q97" s="7"/>
      <c r="R97" s="12"/>
      <c r="S97" s="12"/>
      <c r="T97" s="12"/>
      <c r="X97">
        <f>IF(V97+W97=0,0,V97+W97+(Feuil2!$B$2+Feuil2!$D$2)*'Eclairage public'!$G97+Feuil2!$C$2)</f>
        <v>0</v>
      </c>
    </row>
    <row r="98" spans="1:24" x14ac:dyDescent="0.25">
      <c r="A98" s="5"/>
      <c r="B98" s="5"/>
      <c r="C98" s="13"/>
      <c r="D98" s="5"/>
      <c r="E98" s="5"/>
      <c r="F98" s="5"/>
      <c r="G98" s="5"/>
      <c r="H98" s="5"/>
      <c r="I98" s="7"/>
      <c r="J98" s="12"/>
      <c r="K98" s="12"/>
      <c r="L98" s="7"/>
      <c r="M98" s="7"/>
      <c r="N98" s="7"/>
      <c r="O98" s="12"/>
      <c r="P98" s="7"/>
      <c r="Q98" s="7"/>
      <c r="R98" s="12"/>
      <c r="S98" s="12"/>
      <c r="T98" s="12"/>
      <c r="X98">
        <f>IF(V98+W98=0,0,V98+W98+(Feuil2!$B$2+Feuil2!$D$2)*'Eclairage public'!$G98+Feuil2!$C$2)</f>
        <v>0</v>
      </c>
    </row>
    <row r="99" spans="1:24" x14ac:dyDescent="0.25">
      <c r="A99" s="5"/>
      <c r="B99" s="5"/>
      <c r="C99" s="13"/>
      <c r="D99" s="5"/>
      <c r="E99" s="5"/>
      <c r="F99" s="5"/>
      <c r="G99" s="5"/>
      <c r="H99" s="5"/>
      <c r="I99" s="7"/>
      <c r="J99" s="12"/>
      <c r="K99" s="12"/>
      <c r="L99" s="7"/>
      <c r="M99" s="7"/>
      <c r="N99" s="7"/>
      <c r="O99" s="12"/>
      <c r="P99" s="7"/>
      <c r="Q99" s="7"/>
      <c r="R99" s="12"/>
      <c r="S99" s="12"/>
      <c r="T99" s="12"/>
      <c r="X99">
        <f>IF(V99+W99=0,0,V99+W99+(Feuil2!$B$2+Feuil2!$D$2)*'Eclairage public'!$G99+Feuil2!$C$2)</f>
        <v>0</v>
      </c>
    </row>
    <row r="100" spans="1:24" x14ac:dyDescent="0.25">
      <c r="A100" s="5"/>
      <c r="B100" s="5"/>
      <c r="C100" s="13"/>
      <c r="D100" s="5"/>
      <c r="E100" s="5"/>
      <c r="F100" s="5"/>
      <c r="G100" s="5"/>
      <c r="H100" s="5"/>
      <c r="I100" s="7"/>
      <c r="J100" s="12"/>
      <c r="K100" s="12"/>
      <c r="L100" s="7"/>
      <c r="M100" s="7"/>
      <c r="N100" s="7"/>
      <c r="O100" s="12"/>
      <c r="P100" s="7"/>
      <c r="Q100" s="7"/>
      <c r="R100" s="12"/>
      <c r="S100" s="12"/>
      <c r="T100" s="12"/>
      <c r="X100">
        <f>IF(V100+W100=0,0,V100+W100+(Feuil2!$B$2+Feuil2!$D$2)*'Eclairage public'!$G100+Feuil2!$C$2)</f>
        <v>0</v>
      </c>
    </row>
    <row r="101" spans="1:24" x14ac:dyDescent="0.25">
      <c r="A101" s="5"/>
      <c r="B101" s="5"/>
      <c r="C101" s="13"/>
      <c r="D101" s="5"/>
      <c r="E101" s="5"/>
      <c r="F101" s="5"/>
      <c r="G101" s="5"/>
      <c r="H101" s="5"/>
      <c r="I101" s="7"/>
      <c r="J101" s="12"/>
      <c r="K101" s="12"/>
      <c r="L101" s="7"/>
      <c r="M101" s="7"/>
      <c r="N101" s="7"/>
      <c r="O101" s="12"/>
      <c r="P101" s="7"/>
      <c r="Q101" s="7"/>
      <c r="R101" s="12"/>
      <c r="S101" s="12"/>
      <c r="T101" s="12"/>
      <c r="X101">
        <f>IF(V101+W101=0,0,V101+W101+(Feuil2!$B$2+Feuil2!$D$2)*'Eclairage public'!$G101+Feuil2!$C$2)</f>
        <v>0</v>
      </c>
    </row>
    <row r="102" spans="1:24" x14ac:dyDescent="0.25">
      <c r="A102" s="5"/>
      <c r="B102" s="5"/>
      <c r="C102" s="13"/>
      <c r="D102" s="5"/>
      <c r="E102" s="5"/>
      <c r="F102" s="5"/>
      <c r="G102" s="5"/>
      <c r="H102" s="5"/>
      <c r="I102" s="7"/>
      <c r="J102" s="12"/>
      <c r="K102" s="12"/>
      <c r="L102" s="7"/>
      <c r="M102" s="7"/>
      <c r="N102" s="7"/>
      <c r="O102" s="12"/>
      <c r="P102" s="7"/>
      <c r="Q102" s="7"/>
      <c r="R102" s="12"/>
      <c r="S102" s="12"/>
      <c r="T102" s="12"/>
      <c r="X102">
        <f>IF(V102+W102=0,0,V102+W102+(Feuil2!$B$2+Feuil2!$D$2)*'Eclairage public'!$G102+Feuil2!$C$2)</f>
        <v>0</v>
      </c>
    </row>
    <row r="103" spans="1:24" x14ac:dyDescent="0.25">
      <c r="A103" s="5"/>
      <c r="B103" s="5"/>
      <c r="C103" s="13"/>
      <c r="D103" s="5"/>
      <c r="E103" s="5"/>
      <c r="F103" s="5"/>
      <c r="G103" s="5"/>
      <c r="H103" s="5"/>
      <c r="I103" s="7"/>
      <c r="J103" s="12"/>
      <c r="K103" s="12"/>
      <c r="L103" s="7"/>
      <c r="M103" s="7"/>
      <c r="N103" s="7"/>
      <c r="O103" s="12"/>
      <c r="P103" s="7"/>
      <c r="Q103" s="7"/>
      <c r="R103" s="12"/>
      <c r="S103" s="12"/>
      <c r="T103" s="12"/>
      <c r="X103">
        <f>IF(V103+W103=0,0,V103+W103+(Feuil2!$B$2+Feuil2!$D$2)*'Eclairage public'!$G103+Feuil2!$C$2)</f>
        <v>0</v>
      </c>
    </row>
    <row r="104" spans="1:24" x14ac:dyDescent="0.25">
      <c r="A104" s="5"/>
      <c r="B104" s="5"/>
      <c r="C104" s="13"/>
      <c r="D104" s="5"/>
      <c r="E104" s="5"/>
      <c r="F104" s="5"/>
      <c r="G104" s="5"/>
      <c r="H104" s="5"/>
      <c r="I104" s="7"/>
      <c r="J104" s="12"/>
      <c r="K104" s="12"/>
      <c r="L104" s="7"/>
      <c r="M104" s="7"/>
      <c r="N104" s="7"/>
      <c r="O104" s="12"/>
      <c r="P104" s="7"/>
      <c r="Q104" s="7"/>
      <c r="R104" s="12"/>
      <c r="S104" s="12"/>
      <c r="T104" s="12"/>
      <c r="X104">
        <f>IF(V104+W104=0,0,V104+W104+(Feuil2!$B$2+Feuil2!$D$2)*'Eclairage public'!$G104+Feuil2!$C$2)</f>
        <v>0</v>
      </c>
    </row>
    <row r="105" spans="1:24" x14ac:dyDescent="0.25">
      <c r="A105" s="5"/>
      <c r="B105" s="5"/>
      <c r="C105" s="13"/>
      <c r="D105" s="5"/>
      <c r="E105" s="5"/>
      <c r="F105" s="5"/>
      <c r="G105" s="5"/>
      <c r="H105" s="5"/>
      <c r="I105" s="7"/>
      <c r="J105" s="12"/>
      <c r="K105" s="12"/>
      <c r="L105" s="7"/>
      <c r="M105" s="7"/>
      <c r="N105" s="7"/>
      <c r="O105" s="12"/>
      <c r="P105" s="7"/>
      <c r="Q105" s="7"/>
      <c r="R105" s="12"/>
      <c r="S105" s="12"/>
      <c r="T105" s="12"/>
      <c r="X105">
        <f>IF(V105+W105=0,0,V105+W105+(Feuil2!$B$2+Feuil2!$D$2)*'Eclairage public'!$G105+Feuil2!$C$2)</f>
        <v>0</v>
      </c>
    </row>
    <row r="106" spans="1:24" x14ac:dyDescent="0.25">
      <c r="A106" s="5"/>
      <c r="B106" s="5"/>
      <c r="C106" s="13"/>
      <c r="D106" s="5"/>
      <c r="E106" s="5"/>
      <c r="F106" s="5"/>
      <c r="G106" s="5"/>
      <c r="H106" s="5"/>
      <c r="I106" s="7"/>
      <c r="J106" s="12"/>
      <c r="K106" s="12"/>
      <c r="L106" s="7"/>
      <c r="M106" s="7"/>
      <c r="N106" s="7"/>
      <c r="O106" s="12"/>
      <c r="P106" s="7"/>
      <c r="Q106" s="7"/>
      <c r="R106" s="12"/>
      <c r="S106" s="12"/>
    </row>
    <row r="107" spans="1:24" x14ac:dyDescent="0.25">
      <c r="A107" s="5"/>
      <c r="B107" s="5"/>
      <c r="C107" s="13"/>
      <c r="D107" s="5"/>
      <c r="E107" s="5"/>
      <c r="F107" s="5"/>
      <c r="G107" s="5"/>
      <c r="H107" s="5"/>
      <c r="I107" s="7"/>
      <c r="J107" s="12"/>
      <c r="K107" s="12"/>
      <c r="L107" s="7"/>
      <c r="M107" s="7"/>
      <c r="N107" s="7"/>
      <c r="O107" s="12"/>
      <c r="P107" s="7"/>
      <c r="Q107" s="7"/>
      <c r="R107" s="12"/>
      <c r="S107" s="12"/>
    </row>
    <row r="108" spans="1:24" x14ac:dyDescent="0.25">
      <c r="A108" s="5"/>
      <c r="B108" s="5"/>
      <c r="C108" s="13"/>
      <c r="D108" s="5"/>
      <c r="E108" s="5"/>
      <c r="F108" s="5"/>
      <c r="G108" s="5"/>
      <c r="H108" s="5"/>
      <c r="I108" s="7"/>
      <c r="J108" s="12"/>
      <c r="K108" s="12"/>
      <c r="L108" s="7"/>
      <c r="M108" s="7"/>
      <c r="N108" s="7"/>
      <c r="O108" s="12"/>
      <c r="P108" s="7"/>
      <c r="Q108" s="7"/>
      <c r="R108" s="12"/>
      <c r="S108" s="12"/>
    </row>
    <row r="109" spans="1:24" x14ac:dyDescent="0.25">
      <c r="A109" s="5"/>
      <c r="B109" s="5"/>
      <c r="C109" s="13"/>
      <c r="D109" s="5"/>
      <c r="E109" s="5"/>
      <c r="F109" s="5"/>
      <c r="G109" s="5"/>
      <c r="H109" s="5"/>
      <c r="I109" s="7"/>
      <c r="J109" s="12"/>
      <c r="K109" s="12"/>
      <c r="L109" s="7"/>
      <c r="M109" s="7"/>
      <c r="N109" s="7"/>
      <c r="O109" s="12"/>
      <c r="P109" s="7"/>
      <c r="Q109" s="7"/>
      <c r="R109" s="12"/>
      <c r="S109" s="12"/>
    </row>
    <row r="110" spans="1:24" x14ac:dyDescent="0.25">
      <c r="A110" s="5"/>
      <c r="B110" s="5"/>
      <c r="C110" s="13"/>
      <c r="D110" s="5"/>
      <c r="E110" s="5"/>
      <c r="F110" s="5"/>
      <c r="G110" s="5"/>
      <c r="H110" s="5"/>
      <c r="I110" s="7"/>
      <c r="J110" s="12"/>
      <c r="K110" s="12"/>
      <c r="L110" s="7"/>
      <c r="M110" s="7"/>
      <c r="N110" s="7"/>
      <c r="O110" s="12"/>
      <c r="P110" s="7"/>
      <c r="Q110" s="7"/>
      <c r="R110" s="12"/>
      <c r="S110" s="12"/>
    </row>
  </sheetData>
  <mergeCells count="1">
    <mergeCell ref="V13:Y13"/>
  </mergeCells>
  <conditionalFormatting sqref="F72:F104">
    <cfRule type="expression" dxfId="4" priority="6">
      <formula>IF($D72="Eclairage",TRUE,FALSE)</formula>
    </cfRule>
  </conditionalFormatting>
  <conditionalFormatting sqref="M15:O110">
    <cfRule type="expression" dxfId="3" priority="4">
      <formula>IF($F15="BASE",TRUE,FALSE)</formula>
    </cfRule>
  </conditionalFormatting>
  <conditionalFormatting sqref="G15:G71">
    <cfRule type="expression" dxfId="0" priority="1">
      <formula>IF($D15="Eclairage",TRUE,FALSE)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Listes!$B$3:$B$3</xm:f>
          </x14:formula1>
          <xm:sqref>F1:F14 F72:F1048576</xm:sqref>
        </x14:dataValidation>
        <x14:dataValidation type="list" allowBlank="1" showInputMessage="1" showErrorMessage="1" xr:uid="{00000000-0002-0000-0000-000001000000}">
          <x14:formula1>
            <xm:f>Listes!$A$3:$A$3</xm:f>
          </x14:formula1>
          <xm:sqref>D14 D72:D1048576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7"/>
  <sheetViews>
    <sheetView workbookViewId="0">
      <selection activeCell="B33" sqref="B33"/>
    </sheetView>
  </sheetViews>
  <sheetFormatPr baseColWidth="10" defaultRowHeight="15" x14ac:dyDescent="0.25"/>
  <cols>
    <col min="1" max="1" width="14.85546875" bestFit="1" customWidth="1"/>
  </cols>
  <sheetData>
    <row r="2" spans="1:2" x14ac:dyDescent="0.25">
      <c r="A2" t="s">
        <v>5</v>
      </c>
      <c r="B2" t="s">
        <v>6</v>
      </c>
    </row>
    <row r="3" spans="1:2" x14ac:dyDescent="0.25">
      <c r="A3" t="s">
        <v>2</v>
      </c>
      <c r="B3" t="s">
        <v>12</v>
      </c>
    </row>
    <row r="4" spans="1:2" x14ac:dyDescent="0.25">
      <c r="A4" t="s">
        <v>3</v>
      </c>
      <c r="B4" t="s">
        <v>14</v>
      </c>
    </row>
    <row r="5" spans="1:2" x14ac:dyDescent="0.25">
      <c r="A5" t="s">
        <v>8</v>
      </c>
      <c r="B5" t="s">
        <v>13</v>
      </c>
    </row>
    <row r="6" spans="1:2" x14ac:dyDescent="0.25">
      <c r="A6" t="s">
        <v>4</v>
      </c>
      <c r="B6" t="s">
        <v>4</v>
      </c>
    </row>
    <row r="7" spans="1:2" x14ac:dyDescent="0.25">
      <c r="B7" t="s">
        <v>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H24" sqref="H24"/>
    </sheetView>
  </sheetViews>
  <sheetFormatPr baseColWidth="10" defaultRowHeight="15" x14ac:dyDescent="0.25"/>
  <cols>
    <col min="1" max="1" width="17.5703125" bestFit="1" customWidth="1"/>
  </cols>
  <sheetData>
    <row r="1" spans="1:4" x14ac:dyDescent="0.25">
      <c r="A1" t="s">
        <v>16</v>
      </c>
      <c r="B1" t="s">
        <v>17</v>
      </c>
      <c r="C1" t="s">
        <v>18</v>
      </c>
      <c r="D1" t="s">
        <v>19</v>
      </c>
    </row>
    <row r="2" spans="1:4" x14ac:dyDescent="0.25">
      <c r="A2">
        <v>13.44</v>
      </c>
      <c r="B2">
        <v>2.2499999999999999E-2</v>
      </c>
      <c r="C2">
        <v>0.27039999999999997</v>
      </c>
      <c r="D2">
        <v>1.2749999999999999E-2</v>
      </c>
    </row>
    <row r="3" spans="1:4" x14ac:dyDescent="0.25">
      <c r="A3">
        <v>20.88</v>
      </c>
      <c r="B3" t="s">
        <v>26</v>
      </c>
      <c r="C3" t="s">
        <v>43</v>
      </c>
      <c r="D3" t="s">
        <v>26</v>
      </c>
    </row>
    <row r="9" spans="1:4" x14ac:dyDescent="0.25">
      <c r="A9" t="s">
        <v>25</v>
      </c>
    </row>
    <row r="10" spans="1:4" x14ac:dyDescent="0.25">
      <c r="A10">
        <v>62.52</v>
      </c>
      <c r="B10" t="s">
        <v>36</v>
      </c>
    </row>
    <row r="11" spans="1:4" x14ac:dyDescent="0.25">
      <c r="A11">
        <v>1.47E-2</v>
      </c>
      <c r="B11" t="s">
        <v>37</v>
      </c>
    </row>
    <row r="12" spans="1:4" x14ac:dyDescent="0.25">
      <c r="A12" t="s">
        <v>4</v>
      </c>
    </row>
    <row r="13" spans="1:4" x14ac:dyDescent="0.25">
      <c r="A13">
        <v>6.5</v>
      </c>
      <c r="B13" t="s">
        <v>36</v>
      </c>
    </row>
    <row r="14" spans="1:4" x14ac:dyDescent="0.25">
      <c r="A14">
        <v>3.8800000000000001E-2</v>
      </c>
      <c r="B14" t="s">
        <v>37</v>
      </c>
    </row>
    <row r="17" spans="1:3" x14ac:dyDescent="0.25">
      <c r="A17" t="s">
        <v>41</v>
      </c>
    </row>
    <row r="18" spans="1:3" x14ac:dyDescent="0.25">
      <c r="A18" t="s">
        <v>42</v>
      </c>
      <c r="B18">
        <v>93.72</v>
      </c>
      <c r="C18" t="s">
        <v>43</v>
      </c>
    </row>
    <row r="19" spans="1:3" x14ac:dyDescent="0.25">
      <c r="B19">
        <v>6.9099999999999995E-2</v>
      </c>
      <c r="C19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Eclairage public</vt:lpstr>
      <vt:lpstr>Listes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Servane MACHETO</dc:creator>
  <cp:lastModifiedBy>valerie</cp:lastModifiedBy>
  <dcterms:created xsi:type="dcterms:W3CDTF">2018-07-23T15:03:04Z</dcterms:created>
  <dcterms:modified xsi:type="dcterms:W3CDTF">2021-09-28T11:13:37Z</dcterms:modified>
</cp:coreProperties>
</file>