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901"/>
  <workbookPr/>
  <mc:AlternateContent xmlns:mc="http://schemas.openxmlformats.org/markup-compatibility/2006">
    <mc:Choice Requires="x15">
      <x15ac:absPath xmlns:x15ac="http://schemas.microsoft.com/office/spreadsheetml/2010/11/ac" url="G:\UTIL\SOPHIE\MARCHES PUBLICS 2021\LOTISSEMENT HOURRIDE\"/>
    </mc:Choice>
  </mc:AlternateContent>
  <xr:revisionPtr revIDLastSave="0" documentId="8_{E4F3D1F8-0B2D-4104-905B-F37A3E1AFDEF}" xr6:coauthVersionLast="46" xr6:coauthVersionMax="46" xr10:uidLastSave="{00000000-0000-0000-0000-000000000000}"/>
  <bookViews>
    <workbookView xWindow="-120" yWindow="-120" windowWidth="29040" windowHeight="15840"/>
  </bookViews>
  <sheets>
    <sheet name="20-150_HOURRIDE_Lot VRD" sheetId="2" r:id="rId1"/>
    <sheet name="20-150_HOURRIDE_Lot réseaux s." sheetId="3" r:id="rId2"/>
  </sheets>
  <calcPr calcId="191029" fullPrecision="0"/>
</workbook>
</file>

<file path=xl/calcChain.xml><?xml version="1.0" encoding="utf-8"?>
<calcChain xmlns="http://schemas.openxmlformats.org/spreadsheetml/2006/main">
  <c r="F94" i="2" l="1"/>
  <c r="G94" i="2"/>
  <c r="F59" i="2"/>
  <c r="G59" i="2"/>
  <c r="F37" i="2"/>
  <c r="F90" i="2"/>
  <c r="G90" i="2"/>
  <c r="F40" i="2"/>
  <c r="G40" i="2"/>
  <c r="F36" i="2"/>
  <c r="G36" i="2"/>
  <c r="F31" i="3"/>
  <c r="G31" i="3"/>
  <c r="F30" i="3"/>
  <c r="G30" i="3"/>
  <c r="F29" i="3"/>
  <c r="G29" i="3"/>
  <c r="F27" i="3"/>
  <c r="G27" i="3"/>
  <c r="F26" i="3"/>
  <c r="G26" i="3"/>
  <c r="F25" i="3"/>
  <c r="G25" i="3"/>
  <c r="F24" i="3"/>
  <c r="G24" i="3"/>
  <c r="F23" i="3"/>
  <c r="G23" i="3"/>
  <c r="F22" i="3"/>
  <c r="G22" i="3"/>
  <c r="F21" i="3"/>
  <c r="G21" i="3"/>
  <c r="F20" i="3"/>
  <c r="G20" i="3"/>
  <c r="F19" i="3"/>
  <c r="G19" i="3"/>
  <c r="F18" i="3"/>
  <c r="G18" i="3"/>
  <c r="F15" i="3"/>
  <c r="G15" i="3"/>
  <c r="F14" i="3"/>
  <c r="G14" i="3"/>
  <c r="F13" i="3"/>
  <c r="G13" i="3"/>
  <c r="F9" i="3"/>
  <c r="G9" i="3"/>
  <c r="F8" i="3"/>
  <c r="F7" i="3"/>
  <c r="G7" i="3"/>
  <c r="F104" i="2"/>
  <c r="F105" i="2"/>
  <c r="F101" i="2"/>
  <c r="G101" i="2"/>
  <c r="F100" i="2"/>
  <c r="F99" i="2"/>
  <c r="G99" i="2"/>
  <c r="F98" i="2"/>
  <c r="G98" i="2"/>
  <c r="F97" i="2"/>
  <c r="F93" i="2"/>
  <c r="F95" i="2"/>
  <c r="F89" i="2"/>
  <c r="G89" i="2"/>
  <c r="F88" i="2"/>
  <c r="F85" i="2"/>
  <c r="G85" i="2"/>
  <c r="F84" i="2"/>
  <c r="G84" i="2"/>
  <c r="F81" i="2"/>
  <c r="G81" i="2"/>
  <c r="G82" i="2"/>
  <c r="F77" i="2"/>
  <c r="G77" i="2"/>
  <c r="F76" i="2"/>
  <c r="G76" i="2"/>
  <c r="F75" i="2"/>
  <c r="G75" i="2"/>
  <c r="F74" i="2"/>
  <c r="G74" i="2"/>
  <c r="F73" i="2"/>
  <c r="G73" i="2"/>
  <c r="F72" i="2"/>
  <c r="G72" i="2"/>
  <c r="F69" i="2"/>
  <c r="G69" i="2"/>
  <c r="F68" i="2"/>
  <c r="G68" i="2"/>
  <c r="F67" i="2"/>
  <c r="G67" i="2"/>
  <c r="F66" i="2"/>
  <c r="G66" i="2"/>
  <c r="F65" i="2"/>
  <c r="G65" i="2"/>
  <c r="F64" i="2"/>
  <c r="G64" i="2"/>
  <c r="F63" i="2"/>
  <c r="G63" i="2"/>
  <c r="F62" i="2"/>
  <c r="G62" i="2"/>
  <c r="F58" i="2"/>
  <c r="G58" i="2"/>
  <c r="F57" i="2"/>
  <c r="F60" i="2"/>
  <c r="F53" i="2"/>
  <c r="G53" i="2"/>
  <c r="F52" i="2"/>
  <c r="G52" i="2"/>
  <c r="F51" i="2"/>
  <c r="G51" i="2"/>
  <c r="F50" i="2"/>
  <c r="G50" i="2"/>
  <c r="F49" i="2"/>
  <c r="G49" i="2"/>
  <c r="F46" i="2"/>
  <c r="G46" i="2"/>
  <c r="F44" i="2"/>
  <c r="G44" i="2"/>
  <c r="F42" i="2"/>
  <c r="G42" i="2"/>
  <c r="F41" i="2"/>
  <c r="G41" i="2"/>
  <c r="F38" i="2"/>
  <c r="G38" i="2"/>
  <c r="F32" i="2"/>
  <c r="G32" i="2"/>
  <c r="F31" i="2"/>
  <c r="G31" i="2"/>
  <c r="F30" i="2"/>
  <c r="G30" i="2"/>
  <c r="F28" i="2"/>
  <c r="G28" i="2"/>
  <c r="F27" i="2"/>
  <c r="G27" i="2"/>
  <c r="F26" i="2"/>
  <c r="G26" i="2"/>
  <c r="F25" i="2"/>
  <c r="G25" i="2"/>
  <c r="F21" i="2"/>
  <c r="F22" i="2"/>
  <c r="F19" i="2"/>
  <c r="G19" i="2"/>
  <c r="F17" i="2"/>
  <c r="G17" i="2"/>
  <c r="F13" i="2"/>
  <c r="F14" i="2"/>
  <c r="F10" i="2"/>
  <c r="G10" i="2"/>
  <c r="F9" i="2"/>
  <c r="G9" i="2"/>
  <c r="F8" i="2"/>
  <c r="F86" i="2"/>
  <c r="F10" i="3"/>
  <c r="G8" i="3"/>
  <c r="G10" i="3"/>
  <c r="F16" i="3"/>
  <c r="F32" i="3"/>
  <c r="G16" i="3"/>
  <c r="G32" i="3"/>
  <c r="G97" i="2"/>
  <c r="G8" i="2"/>
  <c r="G11" i="2"/>
  <c r="F39" i="3"/>
  <c r="F40" i="3"/>
  <c r="G39" i="3"/>
  <c r="G40" i="3"/>
  <c r="G86" i="2"/>
  <c r="G57" i="2"/>
  <c r="G60" i="2"/>
  <c r="F82" i="2"/>
  <c r="G13" i="2"/>
  <c r="G14" i="2"/>
  <c r="F11" i="2"/>
  <c r="G104" i="2"/>
  <c r="G105" i="2"/>
  <c r="G70" i="2"/>
  <c r="F47" i="2"/>
  <c r="F102" i="2"/>
  <c r="G78" i="2"/>
  <c r="G79" i="2"/>
  <c r="F91" i="2"/>
  <c r="G102" i="2"/>
  <c r="G33" i="2"/>
  <c r="G54" i="2"/>
  <c r="F54" i="2"/>
  <c r="F70" i="2"/>
  <c r="F78" i="2"/>
  <c r="G21" i="2"/>
  <c r="G22" i="2"/>
  <c r="G100" i="2"/>
  <c r="G88" i="2"/>
  <c r="G91" i="2"/>
  <c r="G37" i="2"/>
  <c r="G47" i="2"/>
  <c r="F33" i="2"/>
  <c r="G93" i="2"/>
  <c r="G95" i="2"/>
  <c r="F79" i="2"/>
  <c r="F106" i="2"/>
  <c r="G106" i="2"/>
</calcChain>
</file>

<file path=xl/sharedStrings.xml><?xml version="1.0" encoding="utf-8"?>
<sst xmlns="http://schemas.openxmlformats.org/spreadsheetml/2006/main" count="317" uniqueCount="196">
  <si>
    <t>Article</t>
  </si>
  <si>
    <t>Quant.</t>
  </si>
  <si>
    <t>Unités</t>
  </si>
  <si>
    <t>PU.V. HT</t>
  </si>
  <si>
    <t>Prix HT</t>
  </si>
  <si>
    <t>Prix TTC</t>
  </si>
  <si>
    <t>Installations de chantier</t>
  </si>
  <si>
    <t>1.1</t>
  </si>
  <si>
    <t>FT</t>
  </si>
  <si>
    <t>1.3</t>
  </si>
  <si>
    <t>Plans d'exécution</t>
  </si>
  <si>
    <t>Plans de récolement et DOE</t>
  </si>
  <si>
    <t>Sous-Total</t>
  </si>
  <si>
    <t>2</t>
  </si>
  <si>
    <t>Travaux préparatoires</t>
  </si>
  <si>
    <t>3</t>
  </si>
  <si>
    <t>3.1</t>
  </si>
  <si>
    <t>M²</t>
  </si>
  <si>
    <t>ML</t>
  </si>
  <si>
    <t>4</t>
  </si>
  <si>
    <t>Bordure et caniveau</t>
  </si>
  <si>
    <t>4.4</t>
  </si>
  <si>
    <t>5</t>
  </si>
  <si>
    <t>5.2</t>
  </si>
  <si>
    <t>5.3</t>
  </si>
  <si>
    <t>6.1</t>
  </si>
  <si>
    <t>U</t>
  </si>
  <si>
    <t>6.2</t>
  </si>
  <si>
    <t>6.3</t>
  </si>
  <si>
    <t>7.1</t>
  </si>
  <si>
    <t>7.2</t>
  </si>
  <si>
    <t>7.3</t>
  </si>
  <si>
    <t>7.4</t>
  </si>
  <si>
    <t>7.5</t>
  </si>
  <si>
    <t>Essai d'étanchéïté et passage caméra</t>
  </si>
  <si>
    <t>9.1</t>
  </si>
  <si>
    <t>Espace vert</t>
  </si>
  <si>
    <t>TOTAL</t>
  </si>
  <si>
    <t>N°</t>
  </si>
  <si>
    <t>1.2</t>
  </si>
  <si>
    <t>Signalisation Verticale</t>
  </si>
  <si>
    <t>Signalisation Horizontale</t>
  </si>
  <si>
    <t>Réseau Eaux Pluviales (EP)</t>
  </si>
  <si>
    <t>Réseau Eaux Usées (EU)</t>
  </si>
  <si>
    <t>Réseau Télephone (PTT)</t>
  </si>
  <si>
    <t>2.1</t>
  </si>
  <si>
    <t>3.2</t>
  </si>
  <si>
    <t>4.1</t>
  </si>
  <si>
    <t>4.2</t>
  </si>
  <si>
    <t>4.3</t>
  </si>
  <si>
    <t>4.5</t>
  </si>
  <si>
    <t>4.6</t>
  </si>
  <si>
    <t>5.1</t>
  </si>
  <si>
    <t>6.4</t>
  </si>
  <si>
    <t>6.5</t>
  </si>
  <si>
    <t>7.6</t>
  </si>
  <si>
    <t>10.1</t>
  </si>
  <si>
    <t>12.1</t>
  </si>
  <si>
    <t>13.1</t>
  </si>
  <si>
    <t>M³</t>
  </si>
  <si>
    <t>12.2</t>
  </si>
  <si>
    <t>12.3</t>
  </si>
  <si>
    <t>Essai de pression et désinfection des canalisations AEP Analyses DDASS</t>
  </si>
  <si>
    <t>Ventouse automatique</t>
  </si>
  <si>
    <t>12.4</t>
  </si>
  <si>
    <t>12.5</t>
  </si>
  <si>
    <t>Installation de chantier, amenée et repliement du materiel, signalisation de chantier</t>
  </si>
  <si>
    <t>Travaux préalables aux terrassements</t>
  </si>
  <si>
    <t>Terrassements</t>
  </si>
  <si>
    <t>Empierrement</t>
  </si>
  <si>
    <t>Couche de fondation en GNT 0/20 sur 20cm</t>
  </si>
  <si>
    <t>Revêtements</t>
  </si>
  <si>
    <t>Fourniture et pose d'un seuil en béton, y compris réalisation des fondations</t>
  </si>
  <si>
    <t>Reseaux</t>
  </si>
  <si>
    <t>7.8</t>
  </si>
  <si>
    <t>7.9</t>
  </si>
  <si>
    <t>7.10</t>
  </si>
  <si>
    <t>7.11</t>
  </si>
  <si>
    <t>7.15</t>
  </si>
  <si>
    <t>7.17</t>
  </si>
  <si>
    <t>Sous-Total préparation réseaux</t>
  </si>
  <si>
    <t>Sous-Total réseau EP</t>
  </si>
  <si>
    <t>Sous-Total réseau EU</t>
  </si>
  <si>
    <t>Sous-Total réseau AEP</t>
  </si>
  <si>
    <t>Préparation réseaux</t>
  </si>
  <si>
    <t>Panneau "STOP" - AB4_Gamme petite</t>
  </si>
  <si>
    <t>Signalisation ligne STOP 50cm</t>
  </si>
  <si>
    <t>Opération de localisation des réseaux souterrains existants si les investigations complementaires n’ont pas été réalisées</t>
  </si>
  <si>
    <t>Sans fouille</t>
  </si>
  <si>
    <t>Avec fouille en phase de préparation de chantier</t>
  </si>
  <si>
    <t>Avec fouille en phase de chantier</t>
  </si>
  <si>
    <t>Dégagement partiel ou total des réseaux enterrés</t>
  </si>
  <si>
    <t>Mise en place de protections des réseaux</t>
  </si>
  <si>
    <t>Marquage-piquetage des réseaux souterrains existants</t>
  </si>
  <si>
    <t>Réalisation du marquage piquetage</t>
  </si>
  <si>
    <t>Fourniture et pose d'un rang d'agglomérés pleins de 20cm d'épaisseur, y compris la réalisation des fondations</t>
  </si>
  <si>
    <t>2.2</t>
  </si>
  <si>
    <t>Terrassement en déblais sur 60cm moyen et préparation du fond de forme</t>
  </si>
  <si>
    <t>Voirie nouvelle, bande piétonne, parkings</t>
  </si>
  <si>
    <t>Boulodrome</t>
  </si>
  <si>
    <t>Terrassement en déblais sur 25cm moyen et préparation du fond de forme</t>
  </si>
  <si>
    <t>Fourniture et mise en oeuvre d'un géotextile</t>
  </si>
  <si>
    <t>Couche de forme en GNT 0/80 sur 50cm</t>
  </si>
  <si>
    <t xml:space="preserve">Voirie nouvelle </t>
  </si>
  <si>
    <t>Bande piétonne et entrées</t>
  </si>
  <si>
    <t>Parkings</t>
  </si>
  <si>
    <t>Bordure P1</t>
  </si>
  <si>
    <t>Réalisation de tranchée réseau EU seul ±1m de large</t>
  </si>
  <si>
    <t>Réalisation de tranchée réseau EP seul ±1m de large</t>
  </si>
  <si>
    <t>Réalisation de tranchée commune 2 ou 3 réseaux secs ±1m de large</t>
  </si>
  <si>
    <t>Réalisation de tranchée réseau sec seul ±0.5m de large</t>
  </si>
  <si>
    <t>Régulateur de débit</t>
  </si>
  <si>
    <t>Tête de buse préfabriquée béton et enrochement</t>
  </si>
  <si>
    <t>Passage caméra</t>
  </si>
  <si>
    <t>Tabouret de branchement PVC à passage direct ø315 équipé tampon fonte 400x400mm</t>
  </si>
  <si>
    <t>Regard de visite ø1000mm équipé tampon fonte - D400</t>
  </si>
  <si>
    <t>Vidange</t>
  </si>
  <si>
    <t>Fourniture et mise en oeuvre de terre végétale sur 50cm moyen, y compris engazonnement</t>
  </si>
  <si>
    <t>Noue paysagère</t>
  </si>
  <si>
    <t>Plantation arbre de haute tige</t>
  </si>
  <si>
    <t>Mobilier</t>
  </si>
  <si>
    <t>11.1</t>
  </si>
  <si>
    <t>Traverse en chêne (largeur =0.12m, hauteur =0.20m)</t>
  </si>
  <si>
    <t>Fourniture et pose de canalisation PVC CR8 - 250mm</t>
  </si>
  <si>
    <t>Fourniture et pose de drain PVC CR8 - 250mm</t>
  </si>
  <si>
    <t>Fourniture et pose de canalisation PVC CR8 - 400mm</t>
  </si>
  <si>
    <t>Regard de collecte équipé grille plate 600*600mm C250</t>
  </si>
  <si>
    <t>Fourniture et pose de canalisation PVC CR8 - 160mm</t>
  </si>
  <si>
    <t>Fourniture et pose de canalisation PVC CR8 - 200mm</t>
  </si>
  <si>
    <t>7.7</t>
  </si>
  <si>
    <t>Fourniture et pose de niche compteur AEP</t>
  </si>
  <si>
    <t>Fourniture et pose de canalisation PVC PN16 - 63mm</t>
  </si>
  <si>
    <t>Fourniture et pose de niche compteur AEP 0.5*1m</t>
  </si>
  <si>
    <r>
      <t xml:space="preserve">Fourniture et pose de canalisation PeHD </t>
    </r>
    <r>
      <rPr>
        <sz val="10"/>
        <rFont val="Calibri"/>
        <family val="2"/>
      </rPr>
      <t>ø40</t>
    </r>
    <r>
      <rPr>
        <sz val="10"/>
        <rFont val="Arial"/>
        <family val="2"/>
      </rPr>
      <t>mm</t>
    </r>
  </si>
  <si>
    <r>
      <t xml:space="preserve">Création de branchement particulier et équipements publics en PeHD </t>
    </r>
    <r>
      <rPr>
        <sz val="10"/>
        <rFont val="Calibri"/>
        <family val="2"/>
      </rPr>
      <t>ø25</t>
    </r>
    <r>
      <rPr>
        <sz val="10"/>
        <rFont val="Arial"/>
        <family val="2"/>
      </rPr>
      <t>mm</t>
    </r>
  </si>
  <si>
    <t>Fourniture et pose d'une bouche d'arrosage incongelable sous regard néoprène vert 0.2m*0.2m, y compris robinet à clé et purge en cuivre/laiton, et remblai du fond de fouille en gravier 6/10</t>
  </si>
  <si>
    <t>9.2</t>
  </si>
  <si>
    <t>Plaque indicatrice NFS61-221: "reserve incendie+dimension citerne"_ 30cm*50cm</t>
  </si>
  <si>
    <r>
      <t xml:space="preserve">Démolition de boite de branchement </t>
    </r>
    <r>
      <rPr>
        <sz val="10"/>
        <rFont val="Calibri"/>
        <family val="2"/>
      </rPr>
      <t>Ø</t>
    </r>
    <r>
      <rPr>
        <sz val="10"/>
        <rFont val="Arial"/>
        <family val="2"/>
      </rPr>
      <t>380mm</t>
    </r>
  </si>
  <si>
    <t>3.3</t>
  </si>
  <si>
    <t>5.4</t>
  </si>
  <si>
    <t>5.5</t>
  </si>
  <si>
    <t>7.16</t>
  </si>
  <si>
    <t>8.1</t>
  </si>
  <si>
    <t>10.2</t>
  </si>
  <si>
    <t>Réseau réalisé par le concessionnaire</t>
  </si>
  <si>
    <t>Réseau Electricité (ELEC)</t>
  </si>
  <si>
    <t>Réseau Eclairage Public (ECL)</t>
  </si>
  <si>
    <t>4.7</t>
  </si>
  <si>
    <t>Fourniture et mise en oeuvre d'un aquatextile (sous les parkings)</t>
  </si>
  <si>
    <t>Fourniture et réalisation d'un mur en agglomérés pleins de 0.10m d'épaisseur et 1.60m de hauteur, y compris réalisation des fondations et de l'enduit de finition (Pour local ordures ménagères)</t>
  </si>
  <si>
    <t>Fourniture et mise en oeuvre d'un aquatextile (au dessus de la tranchée drainante)</t>
  </si>
  <si>
    <t>Raccordement au réseau existant AEP y compris vanne de prise en charge et mise en place d'1 cône reducteur</t>
  </si>
  <si>
    <t>Fourniture et mise en œuvre de poteau incendie Ø100mm de couleur bleue (aspiration pour la citerne)</t>
  </si>
  <si>
    <t>2.3</t>
  </si>
  <si>
    <t>2.4</t>
  </si>
  <si>
    <t>2.5</t>
  </si>
  <si>
    <t>2.6</t>
  </si>
  <si>
    <t>2.7</t>
  </si>
  <si>
    <t>2.8</t>
  </si>
  <si>
    <t>2.9</t>
  </si>
  <si>
    <t>2.10</t>
  </si>
  <si>
    <t>2.11</t>
  </si>
  <si>
    <t>2.12</t>
  </si>
  <si>
    <t>2.13</t>
  </si>
  <si>
    <t>2.14</t>
  </si>
  <si>
    <t>2.15</t>
  </si>
  <si>
    <t>2.16</t>
  </si>
  <si>
    <t>5.6</t>
  </si>
  <si>
    <t>Couche de roulement en BBSG 0/10 sur 5cm (réalisée en différé)</t>
  </si>
  <si>
    <t>Fourniture et mise en œuvre de résine pépite sur enrobé (réalisée en différé)</t>
  </si>
  <si>
    <t>Réalisation de tranchée drainante 0.80m de large</t>
  </si>
  <si>
    <t>10.3</t>
  </si>
  <si>
    <t>Fourniture et mise en œuvre d'un dispositif "anti-racines". Panneaux en PEHD 2mm d'épaisseur, 120cm de hauteur et 75cm de largeur</t>
  </si>
  <si>
    <r>
      <t xml:space="preserve">Réalisation de tranchée commune (PTT-AEP-BT-ECL) </t>
    </r>
    <r>
      <rPr>
        <sz val="10"/>
        <rFont val="Calibri"/>
        <family val="2"/>
      </rPr>
      <t>±</t>
    </r>
    <r>
      <rPr>
        <sz val="10"/>
        <rFont val="Arial"/>
        <family val="2"/>
      </rPr>
      <t>1.5m de large</t>
    </r>
  </si>
  <si>
    <t>Fourniture et mise en œuvre de dalles alvéolaires circulables en béton remplies en graviers 6/10 calcaires</t>
  </si>
  <si>
    <t>5.7</t>
  </si>
  <si>
    <t>5.8</t>
  </si>
  <si>
    <t>Aménagement d'une noue paysagère (largeur=2.25m, Profondeur=0.10m)</t>
  </si>
  <si>
    <t>Couche de forme en GNT 0/20 sur 6cm</t>
  </si>
  <si>
    <t>Couche de fondation en graviers 6/10 sur 15cm</t>
  </si>
  <si>
    <t>Couche de roulement provisoire en enduit superficiel monocouche</t>
  </si>
  <si>
    <t>7.12</t>
  </si>
  <si>
    <t>7.13</t>
  </si>
  <si>
    <t>7.14</t>
  </si>
  <si>
    <t>Réseau d'Adduction en Eau Potable (AEP) et défense incendie</t>
  </si>
  <si>
    <t xml:space="preserve">Vanne pour branchement </t>
  </si>
  <si>
    <t>Fourniture et mise en œuvre d'une reserve enterrée de 60m³ en polyéthylène pour la défence incendie, y compris terrassement de la fosse, mise en forme du fond de fouille, mise en place d'une dalle en béton, remblaiement de la fosse conformément aux prescriptions du constructeur. La citerne devra être raccordée au réseau AEP et comporter un regard de visite avec trou d'homme, crépine d'aspiration et indicateur de niveau pour remplissage automatique.</t>
  </si>
  <si>
    <t>Couche de finition en sable stabilisé 0/8 sur 5cm</t>
  </si>
  <si>
    <r>
      <rPr>
        <b/>
        <sz val="11"/>
        <color indexed="8"/>
        <rFont val="Arial"/>
        <family val="2"/>
      </rPr>
      <t>Nom de l'entreprise:</t>
    </r>
  </si>
  <si>
    <r>
      <rPr>
        <b/>
        <i/>
        <sz val="12"/>
        <color indexed="4"/>
        <rFont val="Arial"/>
        <family val="2"/>
      </rPr>
      <t xml:space="preserve">COMMUNE DE CAZERES
</t>
    </r>
    <r>
      <rPr>
        <b/>
        <i/>
        <sz val="14"/>
        <color indexed="4"/>
        <rFont val="Arial"/>
        <family val="2"/>
      </rPr>
      <t xml:space="preserve">Projet d'aménagement du Lotissement HOURRIDE
DETAIL QUANTITATIF ET ESTIMATIF 
</t>
    </r>
    <r>
      <rPr>
        <b/>
        <i/>
        <sz val="14"/>
        <color indexed="57"/>
        <rFont val="Arial"/>
        <family val="2"/>
      </rPr>
      <t>LOT VRD
 (Voirie + réseau EP et EU + Espaces verts)</t>
    </r>
  </si>
  <si>
    <r>
      <rPr>
        <b/>
        <i/>
        <sz val="12"/>
        <color indexed="4"/>
        <rFont val="Arial"/>
        <family val="2"/>
      </rPr>
      <t xml:space="preserve">COMMUNE DE CAZERES
</t>
    </r>
    <r>
      <rPr>
        <b/>
        <i/>
        <sz val="14"/>
        <color indexed="4"/>
        <rFont val="Arial"/>
        <family val="2"/>
      </rPr>
      <t xml:space="preserve">Projet d'aménagement du Lotissement HOURRIDE
DETAIL QUANTITATIF ET ESTIMATIF 
</t>
    </r>
    <r>
      <rPr>
        <b/>
        <i/>
        <sz val="14"/>
        <color indexed="57"/>
        <rFont val="Arial"/>
        <family val="2"/>
      </rPr>
      <t>LOT RESEAUX SOUPLES
 (AEP + défence incendie)</t>
    </r>
  </si>
  <si>
    <t>Fourniture et pose de banc en plastique recyclé de type "CITIZEN ECO" de chez BENITO ou équivalent</t>
  </si>
  <si>
    <t>11.2</t>
  </si>
  <si>
    <t>Fourniture et pose d'une poubelle avec cendrier de type "ECOSENS" de chez BENITO ou équivalent</t>
  </si>
  <si>
    <t>Couche de roulement en BBSG 0/10 sur 5cm (local Ordures Ménagères)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</si>
</sst>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Arial"/>
    </font>
    <font>
      <sz val="10"/>
      <color indexed="0"/>
      <name val="Arial"/>
    </font>
    <font>
      <b/>
      <sz val="10"/>
      <name val="Arial"/>
    </font>
    <font>
      <sz val="10"/>
      <name val="Arial"/>
      <family val="2"/>
    </font>
    <font>
      <sz val="10"/>
      <name val="Arial"/>
      <family val="2"/>
    </font>
    <font>
      <b/>
      <i/>
      <sz val="14"/>
      <color indexed="4"/>
      <name val="Arial"/>
      <family val="2"/>
    </font>
    <font>
      <b/>
      <i/>
      <sz val="12"/>
      <color indexed="4"/>
      <name val="Arial"/>
      <family val="2"/>
    </font>
    <font>
      <b/>
      <sz val="10"/>
      <name val="Arial"/>
      <family val="2"/>
    </font>
    <font>
      <sz val="10"/>
      <name val="Calibri"/>
      <family val="2"/>
    </font>
    <font>
      <sz val="8"/>
      <name val="Arial"/>
      <family val="2"/>
    </font>
    <font>
      <sz val="10"/>
      <color indexed="0"/>
      <name val="Arial"/>
      <family val="2"/>
    </font>
    <font>
      <b/>
      <i/>
      <sz val="14"/>
      <color indexed="57"/>
      <name val="Arial"/>
      <family val="2"/>
    </font>
    <font>
      <sz val="8"/>
      <name val="Arial"/>
      <family val="2"/>
    </font>
    <font>
      <b/>
      <sz val="11"/>
      <color indexed="8"/>
      <name val="Arial"/>
      <family val="2"/>
    </font>
    <font>
      <b/>
      <sz val="11"/>
      <color rgb="FFFF0000"/>
      <name val="Arial"/>
      <family val="2"/>
    </font>
    <font>
      <sz val="11"/>
      <color rgb="FFFF0000"/>
      <name val="Arial"/>
      <family val="2"/>
    </font>
    <font>
      <sz val="10"/>
      <color rgb="FF0070C0"/>
      <name val="Arial"/>
      <family val="2"/>
    </font>
    <font>
      <b/>
      <sz val="10"/>
      <color rgb="FF0070C0"/>
      <name val="Arial"/>
      <family val="2"/>
    </font>
  </fonts>
  <fills count="6">
    <fill>
      <patternFill patternType="none"/>
    </fill>
    <fill>
      <patternFill patternType="gray125"/>
    </fill>
    <fill>
      <patternFill patternType="solid">
        <fgColor indexed="22"/>
        <bgColor indexed="0"/>
      </patternFill>
    </fill>
    <fill>
      <patternFill patternType="solid">
        <fgColor rgb="FFA5A5A5"/>
      </patternFill>
    </fill>
    <fill>
      <patternFill patternType="solid">
        <fgColor theme="9" tint="0.59999389629810485"/>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xf numFmtId="0" fontId="0" fillId="0" borderId="0"/>
    <xf numFmtId="0" fontId="4" fillId="0" borderId="0"/>
    <xf numFmtId="0" fontId="3" fillId="0" borderId="0"/>
  </cellStyleXfs>
  <cellXfs count="49">
    <xf numFmtId="0" fontId="0" fillId="0" borderId="0" xfId="0"/>
    <xf numFmtId="0" fontId="2" fillId="2" borderId="0" xfId="1" quotePrefix="1" applyFont="1" applyFill="1" applyAlignment="1" applyProtection="1">
      <alignment horizontal="left" vertical="top" wrapText="1"/>
      <protection locked="0"/>
    </xf>
    <xf numFmtId="0" fontId="2" fillId="2" borderId="0" xfId="1" quotePrefix="1" applyFont="1" applyFill="1" applyAlignment="1" applyProtection="1">
      <alignment horizontal="right" vertical="top" wrapText="1"/>
      <protection locked="0"/>
    </xf>
    <xf numFmtId="0" fontId="2" fillId="2" borderId="0" xfId="1" quotePrefix="1" applyFont="1" applyFill="1" applyAlignment="1" applyProtection="1">
      <alignment horizontal="center" vertical="top" wrapText="1"/>
      <protection locked="0"/>
    </xf>
    <xf numFmtId="2" fontId="2" fillId="0" borderId="0" xfId="1" quotePrefix="1" applyNumberFormat="1" applyFont="1" applyAlignment="1" applyProtection="1">
      <alignment horizontal="right" vertical="top" wrapText="1"/>
      <protection locked="0"/>
    </xf>
    <xf numFmtId="2" fontId="2" fillId="2" borderId="0" xfId="1" quotePrefix="1" applyNumberFormat="1" applyFont="1" applyFill="1" applyAlignment="1" applyProtection="1">
      <alignment horizontal="left" vertical="top" wrapText="1"/>
      <protection locked="0"/>
    </xf>
    <xf numFmtId="2" fontId="2" fillId="2" borderId="0" xfId="1" quotePrefix="1" applyNumberFormat="1" applyFont="1" applyFill="1" applyAlignment="1" applyProtection="1">
      <alignment horizontal="right" vertical="top" wrapText="1"/>
      <protection locked="0"/>
    </xf>
    <xf numFmtId="2" fontId="2" fillId="2" borderId="0" xfId="1" quotePrefix="1" applyNumberFormat="1" applyFont="1" applyFill="1" applyAlignment="1" applyProtection="1">
      <alignment horizontal="center" vertical="top" wrapText="1"/>
      <protection locked="0"/>
    </xf>
    <xf numFmtId="0" fontId="0" fillId="0" borderId="0" xfId="0" applyAlignment="1"/>
    <xf numFmtId="2" fontId="7" fillId="2" borderId="0" xfId="1" quotePrefix="1" applyNumberFormat="1" applyFont="1" applyFill="1" applyAlignment="1" applyProtection="1">
      <alignment horizontal="left" vertical="top" wrapText="1"/>
      <protection locked="0"/>
    </xf>
    <xf numFmtId="1" fontId="2" fillId="2" borderId="0" xfId="1" quotePrefix="1" applyNumberFormat="1" applyFont="1" applyFill="1" applyAlignment="1" applyProtection="1">
      <alignment horizontal="left" vertical="top" wrapText="1"/>
      <protection locked="0"/>
    </xf>
    <xf numFmtId="2" fontId="14" fillId="0" borderId="0" xfId="1" quotePrefix="1" applyNumberFormat="1" applyFont="1" applyAlignment="1" applyProtection="1">
      <alignment horizontal="right" vertical="top" wrapText="1"/>
      <protection locked="0"/>
    </xf>
    <xf numFmtId="0" fontId="15" fillId="0" borderId="0" xfId="0" applyFont="1"/>
    <xf numFmtId="0" fontId="3" fillId="4" borderId="1" xfId="1" quotePrefix="1" applyFont="1" applyFill="1" applyBorder="1" applyAlignment="1" applyProtection="1">
      <alignment horizontal="left" vertical="top" wrapText="1"/>
      <protection locked="0"/>
    </xf>
    <xf numFmtId="0" fontId="3" fillId="4" borderId="1" xfId="1" quotePrefix="1" applyFont="1" applyFill="1" applyBorder="1" applyAlignment="1" applyProtection="1">
      <alignment horizontal="right" vertical="top" wrapText="1"/>
      <protection locked="0"/>
    </xf>
    <xf numFmtId="2" fontId="3" fillId="4" borderId="1" xfId="1" quotePrefix="1" applyNumberFormat="1" applyFont="1" applyFill="1" applyBorder="1" applyAlignment="1" applyProtection="1">
      <alignment horizontal="right" vertical="top" wrapText="1"/>
      <protection locked="0"/>
    </xf>
    <xf numFmtId="2" fontId="3" fillId="4" borderId="1" xfId="1" quotePrefix="1" applyNumberFormat="1" applyFont="1" applyFill="1" applyBorder="1" applyAlignment="1" applyProtection="1">
      <alignment horizontal="center" vertical="top" wrapText="1"/>
      <protection locked="0"/>
    </xf>
    <xf numFmtId="0" fontId="3" fillId="4" borderId="1" xfId="1" quotePrefix="1" applyFont="1" applyFill="1" applyBorder="1" applyAlignment="1" applyProtection="1">
      <alignment horizontal="center" vertical="top" wrapText="1"/>
      <protection locked="0"/>
    </xf>
    <xf numFmtId="0" fontId="2" fillId="2" borderId="0" xfId="1" quotePrefix="1" applyNumberFormat="1" applyFont="1" applyFill="1" applyAlignment="1" applyProtection="1">
      <alignment horizontal="left" vertical="top" wrapText="1"/>
      <protection locked="0"/>
    </xf>
    <xf numFmtId="2" fontId="3" fillId="4" borderId="1" xfId="1" quotePrefix="1" applyNumberFormat="1" applyFont="1" applyFill="1" applyBorder="1" applyAlignment="1" applyProtection="1">
      <alignment horizontal="left" vertical="top" wrapText="1"/>
      <protection locked="0"/>
    </xf>
    <xf numFmtId="0" fontId="4" fillId="4" borderId="1" xfId="1" quotePrefix="1" applyFont="1" applyFill="1" applyBorder="1" applyAlignment="1" applyProtection="1">
      <alignment horizontal="center" vertical="top" wrapText="1"/>
      <protection locked="0"/>
    </xf>
    <xf numFmtId="2" fontId="2" fillId="2" borderId="2" xfId="1" quotePrefix="1" applyNumberFormat="1" applyFont="1" applyFill="1" applyBorder="1" applyAlignment="1" applyProtection="1">
      <alignment horizontal="left" vertical="top" wrapText="1"/>
      <protection locked="0"/>
    </xf>
    <xf numFmtId="2" fontId="7" fillId="2" borderId="3" xfId="1" quotePrefix="1" applyNumberFormat="1" applyFont="1" applyFill="1" applyBorder="1" applyAlignment="1" applyProtection="1">
      <alignment horizontal="left" vertical="top" wrapText="1"/>
      <protection locked="0"/>
    </xf>
    <xf numFmtId="2" fontId="2" fillId="2" borderId="3" xfId="1" quotePrefix="1" applyNumberFormat="1" applyFont="1" applyFill="1" applyBorder="1" applyAlignment="1" applyProtection="1">
      <alignment horizontal="right" vertical="top" wrapText="1"/>
      <protection locked="0"/>
    </xf>
    <xf numFmtId="2" fontId="2" fillId="2" borderId="3" xfId="1" quotePrefix="1" applyNumberFormat="1" applyFont="1" applyFill="1" applyBorder="1" applyAlignment="1" applyProtection="1">
      <alignment horizontal="center" vertical="top" wrapText="1"/>
      <protection locked="0"/>
    </xf>
    <xf numFmtId="2" fontId="2" fillId="2" borderId="3" xfId="1" quotePrefix="1" applyNumberFormat="1" applyFont="1" applyFill="1" applyBorder="1" applyAlignment="1" applyProtection="1">
      <alignment horizontal="left" vertical="top" wrapText="1"/>
      <protection locked="0"/>
    </xf>
    <xf numFmtId="2" fontId="2" fillId="2" borderId="4" xfId="1" quotePrefix="1" applyNumberFormat="1" applyFont="1" applyFill="1" applyBorder="1" applyAlignment="1" applyProtection="1">
      <alignment horizontal="right" vertical="top" wrapText="1"/>
      <protection locked="0"/>
    </xf>
    <xf numFmtId="0" fontId="1" fillId="0" borderId="0" xfId="1" quotePrefix="1" applyFont="1" applyAlignment="1" applyProtection="1">
      <alignment horizontal="left" vertical="center" wrapText="1"/>
      <protection locked="0"/>
    </xf>
    <xf numFmtId="0" fontId="0" fillId="0" borderId="0" xfId="1" quotePrefix="1" applyAlignment="1" applyProtection="1">
      <alignment horizontal="left" vertical="center" wrapText="1"/>
      <protection locked="0"/>
    </xf>
    <xf numFmtId="0" fontId="16" fillId="0" borderId="0" xfId="0" applyFont="1"/>
    <xf numFmtId="2" fontId="15" fillId="0" borderId="0" xfId="0" applyNumberFormat="1" applyFont="1"/>
    <xf numFmtId="2" fontId="17" fillId="0" borderId="0" xfId="1" quotePrefix="1" applyNumberFormat="1" applyFont="1" applyAlignment="1" applyProtection="1">
      <alignment horizontal="right" vertical="top" wrapText="1"/>
      <protection locked="0"/>
    </xf>
    <xf numFmtId="0" fontId="7" fillId="3" borderId="0" xfId="1" quotePrefix="1" applyFont="1" applyFill="1" applyAlignment="1" applyProtection="1">
      <alignment horizontal="left" vertical="center" wrapText="1"/>
      <protection locked="0"/>
    </xf>
    <xf numFmtId="0" fontId="7" fillId="3" borderId="0" xfId="1" quotePrefix="1" applyFont="1" applyFill="1" applyAlignment="1" applyProtection="1">
      <alignment horizontal="left" vertical="center" wrapText="1"/>
      <protection locked="0"/>
    </xf>
    <xf numFmtId="2" fontId="17" fillId="0" borderId="0" xfId="1" quotePrefix="1" applyNumberFormat="1" applyFont="1" applyAlignment="1" applyProtection="1">
      <alignment horizontal="left" vertical="top" wrapText="1"/>
      <protection locked="0"/>
    </xf>
    <xf numFmtId="2" fontId="17" fillId="0" borderId="0" xfId="1" quotePrefix="1" applyNumberFormat="1" applyFont="1" applyAlignment="1" applyProtection="1">
      <alignment horizontal="right" vertical="top" wrapText="1"/>
      <protection locked="0"/>
    </xf>
    <xf numFmtId="2" fontId="17" fillId="0" borderId="0" xfId="1" quotePrefix="1" applyNumberFormat="1" applyFont="1" applyAlignment="1" applyProtection="1">
      <alignment horizontal="center" vertical="top" wrapText="1"/>
      <protection locked="0"/>
    </xf>
    <xf numFmtId="2" fontId="14" fillId="0" borderId="0" xfId="1" quotePrefix="1" applyNumberFormat="1" applyFont="1" applyAlignment="1" applyProtection="1">
      <alignment horizontal="left" vertical="top" wrapText="1"/>
      <protection locked="0"/>
    </xf>
    <xf numFmtId="2" fontId="2" fillId="0" borderId="0" xfId="1" quotePrefix="1" applyNumberFormat="1" applyFont="1" applyAlignment="1" applyProtection="1">
      <alignment horizontal="left" vertical="top" wrapText="1"/>
      <protection locked="0"/>
    </xf>
    <xf numFmtId="2" fontId="2" fillId="0" borderId="0" xfId="1" quotePrefix="1" applyNumberFormat="1" applyFont="1" applyAlignment="1" applyProtection="1">
      <alignment horizontal="right" vertical="top" wrapText="1"/>
      <protection locked="0"/>
    </xf>
    <xf numFmtId="2" fontId="7" fillId="2" borderId="5" xfId="1" quotePrefix="1" applyNumberFormat="1" applyFont="1" applyFill="1" applyBorder="1" applyAlignment="1" applyProtection="1">
      <alignment horizontal="left" vertical="top" wrapText="1"/>
      <protection locked="0"/>
    </xf>
    <xf numFmtId="0" fontId="5" fillId="2" borderId="1" xfId="2" quotePrefix="1" applyFont="1" applyFill="1" applyBorder="1" applyAlignment="1" applyProtection="1">
      <alignment horizontal="center" vertical="center" wrapText="1"/>
      <protection locked="0"/>
    </xf>
    <xf numFmtId="0" fontId="10" fillId="5" borderId="6" xfId="0" quotePrefix="1" applyFont="1" applyFill="1" applyBorder="1" applyAlignment="1" applyProtection="1">
      <alignment horizontal="left" vertical="center" wrapText="1"/>
      <protection locked="0"/>
    </xf>
    <xf numFmtId="0" fontId="10" fillId="5" borderId="7" xfId="0" quotePrefix="1" applyFont="1" applyFill="1" applyBorder="1" applyAlignment="1" applyProtection="1">
      <alignment horizontal="left" vertical="center" wrapText="1"/>
      <protection locked="0"/>
    </xf>
    <xf numFmtId="0" fontId="10" fillId="5" borderId="8" xfId="0" quotePrefix="1" applyFont="1" applyFill="1" applyBorder="1" applyAlignment="1" applyProtection="1">
      <alignment horizontal="left" vertical="center" wrapText="1"/>
      <protection locked="0"/>
    </xf>
    <xf numFmtId="2" fontId="3" fillId="4" borderId="2" xfId="1" quotePrefix="1" applyNumberFormat="1" applyFont="1" applyFill="1" applyBorder="1" applyAlignment="1" applyProtection="1">
      <alignment horizontal="left" vertical="top" wrapText="1"/>
      <protection locked="0"/>
    </xf>
    <xf numFmtId="2" fontId="3" fillId="4" borderId="3" xfId="1" quotePrefix="1" applyNumberFormat="1" applyFont="1" applyFill="1" applyBorder="1" applyAlignment="1" applyProtection="1">
      <alignment horizontal="left" vertical="top" wrapText="1"/>
      <protection locked="0"/>
    </xf>
    <xf numFmtId="2" fontId="3" fillId="4" borderId="4" xfId="1" quotePrefix="1" applyNumberFormat="1" applyFont="1" applyFill="1" applyBorder="1" applyAlignment="1" applyProtection="1">
      <alignment horizontal="left" vertical="top" wrapText="1"/>
      <protection locked="0"/>
    </xf>
    <xf numFmtId="2" fontId="7" fillId="2" borderId="0" xfId="1" quotePrefix="1" applyNumberFormat="1" applyFont="1" applyFill="1" applyAlignment="1" applyProtection="1">
      <alignment horizontal="left" vertical="top" wrapText="1"/>
      <protection locked="0"/>
    </xf>
  </cellXfs>
  <cellStyles count="3">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tabSelected="1" zoomScale="115" zoomScaleNormal="115" workbookViewId="0">
      <selection activeCell="F79" sqref="F79"/>
    </sheetView>
  </sheetViews>
  <sheetFormatPr baseColWidth="10" defaultRowHeight="12.75" x14ac:dyDescent="0.2"/>
  <cols>
    <col min="1" max="1" width="4.5703125" customWidth="1"/>
    <col min="2" max="2" width="37.28515625" customWidth="1"/>
    <col min="3" max="3" width="10" customWidth="1"/>
    <col min="4" max="4" width="8.5703125" customWidth="1"/>
    <col min="5" max="5" width="10.5703125" customWidth="1"/>
    <col min="6" max="6" width="13.140625" customWidth="1"/>
    <col min="7" max="7" width="11.42578125" customWidth="1"/>
  </cols>
  <sheetData>
    <row r="1" spans="1:10" ht="99.75" customHeight="1" x14ac:dyDescent="0.2">
      <c r="A1" s="41" t="s">
        <v>190</v>
      </c>
      <c r="B1" s="41"/>
      <c r="C1" s="41"/>
      <c r="D1" s="41"/>
      <c r="E1" s="41"/>
      <c r="F1" s="41"/>
      <c r="G1" s="41"/>
      <c r="H1" s="8"/>
      <c r="I1" s="8"/>
      <c r="J1" s="8"/>
    </row>
    <row r="2" spans="1:10" ht="3.75" customHeight="1" x14ac:dyDescent="0.2"/>
    <row r="3" spans="1:10" ht="2.25" customHeight="1" thickBot="1" x14ac:dyDescent="0.25">
      <c r="A3" s="27"/>
      <c r="B3" s="28"/>
      <c r="C3" s="28"/>
      <c r="D3" s="28"/>
      <c r="E3" s="28"/>
      <c r="F3" s="28"/>
      <c r="G3" s="28"/>
    </row>
    <row r="4" spans="1:10" ht="59.25" customHeight="1" thickBot="1" x14ac:dyDescent="0.25">
      <c r="A4" s="42" t="s">
        <v>189</v>
      </c>
      <c r="B4" s="43"/>
      <c r="C4" s="43"/>
      <c r="D4" s="43"/>
      <c r="E4" s="43"/>
      <c r="F4" s="43"/>
      <c r="G4" s="44"/>
    </row>
    <row r="5" spans="1:10" ht="5.25" customHeight="1" x14ac:dyDescent="0.2"/>
    <row r="6" spans="1:10" x14ac:dyDescent="0.2">
      <c r="A6" s="1" t="s">
        <v>38</v>
      </c>
      <c r="B6" s="1" t="s">
        <v>0</v>
      </c>
      <c r="C6" s="2" t="s">
        <v>1</v>
      </c>
      <c r="D6" s="3" t="s">
        <v>2</v>
      </c>
      <c r="E6" s="1" t="s">
        <v>3</v>
      </c>
      <c r="F6" s="2" t="s">
        <v>4</v>
      </c>
      <c r="G6" s="2" t="s">
        <v>5</v>
      </c>
    </row>
    <row r="7" spans="1:10" x14ac:dyDescent="0.2">
      <c r="A7" s="10">
        <v>1</v>
      </c>
      <c r="B7" s="9" t="s">
        <v>6</v>
      </c>
      <c r="C7" s="6"/>
      <c r="D7" s="7"/>
      <c r="E7" s="5"/>
      <c r="F7" s="6"/>
      <c r="G7" s="6"/>
    </row>
    <row r="8" spans="1:10" ht="38.25" x14ac:dyDescent="0.2">
      <c r="A8" s="13" t="s">
        <v>7</v>
      </c>
      <c r="B8" s="13" t="s">
        <v>66</v>
      </c>
      <c r="C8" s="14">
        <v>1</v>
      </c>
      <c r="D8" s="17" t="s">
        <v>8</v>
      </c>
      <c r="E8" s="14"/>
      <c r="F8" s="15">
        <f>C8*E8</f>
        <v>0</v>
      </c>
      <c r="G8" s="15">
        <f>F8+F8*20/100</f>
        <v>0</v>
      </c>
    </row>
    <row r="9" spans="1:10" x14ac:dyDescent="0.2">
      <c r="A9" s="13" t="s">
        <v>39</v>
      </c>
      <c r="B9" s="19" t="s">
        <v>10</v>
      </c>
      <c r="C9" s="14">
        <v>1</v>
      </c>
      <c r="D9" s="17" t="s">
        <v>8</v>
      </c>
      <c r="E9" s="14"/>
      <c r="F9" s="15">
        <f>C9*E9</f>
        <v>0</v>
      </c>
      <c r="G9" s="15">
        <f>F9+F9*20/100</f>
        <v>0</v>
      </c>
    </row>
    <row r="10" spans="1:10" x14ac:dyDescent="0.2">
      <c r="A10" s="13" t="s">
        <v>9</v>
      </c>
      <c r="B10" s="19" t="s">
        <v>11</v>
      </c>
      <c r="C10" s="14">
        <v>1</v>
      </c>
      <c r="D10" s="17" t="s">
        <v>8</v>
      </c>
      <c r="E10" s="14"/>
      <c r="F10" s="15">
        <f>C10*E10</f>
        <v>0</v>
      </c>
      <c r="G10" s="15">
        <f>F10+F10*20/100</f>
        <v>0</v>
      </c>
    </row>
    <row r="11" spans="1:10" s="29" customFormat="1" ht="12.75" customHeight="1" x14ac:dyDescent="0.2">
      <c r="A11" s="34" t="s">
        <v>12</v>
      </c>
      <c r="B11" s="34"/>
      <c r="C11" s="34"/>
      <c r="D11" s="34"/>
      <c r="E11" s="34"/>
      <c r="F11" s="31">
        <f>SUM(F8:F10)</f>
        <v>0</v>
      </c>
      <c r="G11" s="31">
        <f>SUM(G8:G10)</f>
        <v>0</v>
      </c>
    </row>
    <row r="12" spans="1:10" x14ac:dyDescent="0.2">
      <c r="A12" s="10" t="s">
        <v>13</v>
      </c>
      <c r="B12" s="9" t="s">
        <v>14</v>
      </c>
      <c r="C12" s="6"/>
      <c r="D12" s="7"/>
      <c r="E12" s="5"/>
      <c r="F12" s="6"/>
      <c r="G12" s="6"/>
    </row>
    <row r="13" spans="1:10" x14ac:dyDescent="0.2">
      <c r="A13" s="19" t="s">
        <v>45</v>
      </c>
      <c r="B13" s="19" t="s">
        <v>67</v>
      </c>
      <c r="C13" s="15">
        <v>1</v>
      </c>
      <c r="D13" s="16" t="s">
        <v>8</v>
      </c>
      <c r="E13" s="15"/>
      <c r="F13" s="15">
        <f>C13*E13</f>
        <v>0</v>
      </c>
      <c r="G13" s="15">
        <f>F13+F13*20/100</f>
        <v>0</v>
      </c>
    </row>
    <row r="14" spans="1:10" ht="12.75" customHeight="1" x14ac:dyDescent="0.2">
      <c r="A14" s="38" t="s">
        <v>12</v>
      </c>
      <c r="B14" s="38"/>
      <c r="C14" s="38"/>
      <c r="D14" s="38"/>
      <c r="E14" s="38"/>
      <c r="F14" s="31">
        <f>SUM(F13:F13)</f>
        <v>0</v>
      </c>
      <c r="G14" s="31">
        <f>SUM(G13:G13)</f>
        <v>0</v>
      </c>
    </row>
    <row r="15" spans="1:10" x14ac:dyDescent="0.2">
      <c r="A15" s="5" t="s">
        <v>15</v>
      </c>
      <c r="B15" s="5" t="s">
        <v>68</v>
      </c>
      <c r="C15" s="6"/>
      <c r="D15" s="7"/>
      <c r="E15" s="5"/>
      <c r="F15" s="6"/>
      <c r="G15" s="6"/>
    </row>
    <row r="16" spans="1:10" ht="16.5" customHeight="1" x14ac:dyDescent="0.2">
      <c r="A16" s="5"/>
      <c r="B16" s="40" t="s">
        <v>98</v>
      </c>
      <c r="C16" s="40"/>
      <c r="D16" s="40"/>
      <c r="E16" s="40"/>
      <c r="F16" s="40"/>
      <c r="G16" s="40"/>
    </row>
    <row r="17" spans="1:7" ht="25.5" x14ac:dyDescent="0.2">
      <c r="A17" s="19" t="s">
        <v>16</v>
      </c>
      <c r="B17" s="19" t="s">
        <v>97</v>
      </c>
      <c r="C17" s="15">
        <v>1209.3399999999999</v>
      </c>
      <c r="D17" s="17" t="s">
        <v>17</v>
      </c>
      <c r="E17" s="15"/>
      <c r="F17" s="15">
        <f>C17*E17</f>
        <v>0</v>
      </c>
      <c r="G17" s="15">
        <f>F17+F17*20/100</f>
        <v>0</v>
      </c>
    </row>
    <row r="18" spans="1:7" ht="16.5" customHeight="1" x14ac:dyDescent="0.2">
      <c r="A18" s="5"/>
      <c r="B18" s="40" t="s">
        <v>99</v>
      </c>
      <c r="C18" s="40"/>
      <c r="D18" s="40"/>
      <c r="E18" s="40"/>
      <c r="F18" s="40"/>
      <c r="G18" s="40"/>
    </row>
    <row r="19" spans="1:7" ht="25.5" x14ac:dyDescent="0.2">
      <c r="A19" s="19" t="s">
        <v>46</v>
      </c>
      <c r="B19" s="19" t="s">
        <v>100</v>
      </c>
      <c r="C19" s="15">
        <v>102.3</v>
      </c>
      <c r="D19" s="17" t="s">
        <v>17</v>
      </c>
      <c r="E19" s="15"/>
      <c r="F19" s="15">
        <f>C19*E19</f>
        <v>0</v>
      </c>
      <c r="G19" s="15">
        <f>F19+F19*20/100</f>
        <v>0</v>
      </c>
    </row>
    <row r="20" spans="1:7" ht="16.5" customHeight="1" x14ac:dyDescent="0.2">
      <c r="A20" s="5"/>
      <c r="B20" s="40" t="s">
        <v>118</v>
      </c>
      <c r="C20" s="40"/>
      <c r="D20" s="40"/>
      <c r="E20" s="40"/>
      <c r="F20" s="40"/>
      <c r="G20" s="40"/>
    </row>
    <row r="21" spans="1:7" ht="25.5" x14ac:dyDescent="0.2">
      <c r="A21" s="19" t="s">
        <v>139</v>
      </c>
      <c r="B21" s="19" t="s">
        <v>178</v>
      </c>
      <c r="C21" s="15">
        <v>220.43</v>
      </c>
      <c r="D21" s="17" t="s">
        <v>17</v>
      </c>
      <c r="E21" s="15"/>
      <c r="F21" s="15">
        <f>C21*E21</f>
        <v>0</v>
      </c>
      <c r="G21" s="15">
        <f>F21+F21*20/100</f>
        <v>0</v>
      </c>
    </row>
    <row r="22" spans="1:7" s="29" customFormat="1" ht="12.75" customHeight="1" x14ac:dyDescent="0.2">
      <c r="A22" s="34" t="s">
        <v>12</v>
      </c>
      <c r="B22" s="34"/>
      <c r="C22" s="34"/>
      <c r="D22" s="34"/>
      <c r="E22" s="34"/>
      <c r="F22" s="31">
        <f>SUM(F17:F21)</f>
        <v>0</v>
      </c>
      <c r="G22" s="31">
        <f>SUM(G17:G21)</f>
        <v>0</v>
      </c>
    </row>
    <row r="23" spans="1:7" x14ac:dyDescent="0.2">
      <c r="A23" s="5" t="s">
        <v>19</v>
      </c>
      <c r="B23" s="5" t="s">
        <v>69</v>
      </c>
      <c r="C23" s="6"/>
      <c r="D23" s="7"/>
      <c r="E23" s="5"/>
      <c r="F23" s="6"/>
      <c r="G23" s="6"/>
    </row>
    <row r="24" spans="1:7" ht="16.5" customHeight="1" x14ac:dyDescent="0.2">
      <c r="A24" s="5"/>
      <c r="B24" s="40" t="s">
        <v>98</v>
      </c>
      <c r="C24" s="40"/>
      <c r="D24" s="40"/>
      <c r="E24" s="40"/>
      <c r="F24" s="40"/>
      <c r="G24" s="40"/>
    </row>
    <row r="25" spans="1:7" ht="17.25" customHeight="1" x14ac:dyDescent="0.2">
      <c r="A25" s="19" t="s">
        <v>47</v>
      </c>
      <c r="B25" s="19" t="s">
        <v>101</v>
      </c>
      <c r="C25" s="15">
        <v>965.66</v>
      </c>
      <c r="D25" s="17" t="s">
        <v>17</v>
      </c>
      <c r="E25" s="14"/>
      <c r="F25" s="15">
        <f>C25*E25</f>
        <v>0</v>
      </c>
      <c r="G25" s="15">
        <f>F25+F25*20/100</f>
        <v>0</v>
      </c>
    </row>
    <row r="26" spans="1:7" ht="30" customHeight="1" x14ac:dyDescent="0.2">
      <c r="A26" s="19" t="s">
        <v>48</v>
      </c>
      <c r="B26" s="19" t="s">
        <v>149</v>
      </c>
      <c r="C26" s="15">
        <v>239.34</v>
      </c>
      <c r="D26" s="17" t="s">
        <v>17</v>
      </c>
      <c r="E26" s="14"/>
      <c r="F26" s="15">
        <f>C26*E26</f>
        <v>0</v>
      </c>
      <c r="G26" s="15">
        <f>F26+F26*20/100</f>
        <v>0</v>
      </c>
    </row>
    <row r="27" spans="1:7" x14ac:dyDescent="0.2">
      <c r="A27" s="19" t="s">
        <v>49</v>
      </c>
      <c r="B27" s="19" t="s">
        <v>102</v>
      </c>
      <c r="C27" s="15">
        <v>1205</v>
      </c>
      <c r="D27" s="17" t="s">
        <v>17</v>
      </c>
      <c r="E27" s="14"/>
      <c r="F27" s="15">
        <f>C27*E27</f>
        <v>0</v>
      </c>
      <c r="G27" s="15">
        <f>F27+F27*20/100</f>
        <v>0</v>
      </c>
    </row>
    <row r="28" spans="1:7" ht="14.25" customHeight="1" x14ac:dyDescent="0.2">
      <c r="A28" s="19" t="s">
        <v>21</v>
      </c>
      <c r="B28" s="19" t="s">
        <v>70</v>
      </c>
      <c r="C28" s="15">
        <v>1205</v>
      </c>
      <c r="D28" s="17" t="s">
        <v>17</v>
      </c>
      <c r="E28" s="14"/>
      <c r="F28" s="15">
        <f>C28*E28</f>
        <v>0</v>
      </c>
      <c r="G28" s="15">
        <f>F28+F28*20/100</f>
        <v>0</v>
      </c>
    </row>
    <row r="29" spans="1:7" x14ac:dyDescent="0.2">
      <c r="A29" s="5"/>
      <c r="B29" s="9" t="s">
        <v>99</v>
      </c>
      <c r="C29" s="6"/>
      <c r="D29" s="7"/>
      <c r="E29" s="9"/>
      <c r="F29" s="6"/>
      <c r="G29" s="6"/>
    </row>
    <row r="30" spans="1:7" x14ac:dyDescent="0.2">
      <c r="A30" s="19" t="s">
        <v>50</v>
      </c>
      <c r="B30" s="19" t="s">
        <v>179</v>
      </c>
      <c r="C30" s="15">
        <v>102.3</v>
      </c>
      <c r="D30" s="17" t="s">
        <v>17</v>
      </c>
      <c r="E30" s="14"/>
      <c r="F30" s="15">
        <f>C30*E30</f>
        <v>0</v>
      </c>
      <c r="G30" s="15">
        <f>F30+F30*20/100</f>
        <v>0</v>
      </c>
    </row>
    <row r="31" spans="1:7" ht="17.25" customHeight="1" x14ac:dyDescent="0.2">
      <c r="A31" s="19" t="s">
        <v>51</v>
      </c>
      <c r="B31" s="19" t="s">
        <v>101</v>
      </c>
      <c r="C31" s="15">
        <v>102.3</v>
      </c>
      <c r="D31" s="17" t="s">
        <v>17</v>
      </c>
      <c r="E31" s="14"/>
      <c r="F31" s="15">
        <f>C31*E31</f>
        <v>0</v>
      </c>
      <c r="G31" s="15">
        <f>F31+F31*20/100</f>
        <v>0</v>
      </c>
    </row>
    <row r="32" spans="1:7" ht="27" customHeight="1" x14ac:dyDescent="0.2">
      <c r="A32" s="19" t="s">
        <v>148</v>
      </c>
      <c r="B32" s="19" t="s">
        <v>180</v>
      </c>
      <c r="C32" s="15">
        <v>102.3</v>
      </c>
      <c r="D32" s="17" t="s">
        <v>17</v>
      </c>
      <c r="E32" s="14"/>
      <c r="F32" s="15">
        <f>C32*E32</f>
        <v>0</v>
      </c>
      <c r="G32" s="15">
        <f>F32+F32*20/100</f>
        <v>0</v>
      </c>
    </row>
    <row r="33" spans="1:7" s="29" customFormat="1" ht="15" customHeight="1" x14ac:dyDescent="0.2">
      <c r="A33" s="34" t="s">
        <v>12</v>
      </c>
      <c r="B33" s="34"/>
      <c r="C33" s="34"/>
      <c r="D33" s="34"/>
      <c r="E33" s="34"/>
      <c r="F33" s="31">
        <f>SUM(F25:F32)</f>
        <v>0</v>
      </c>
      <c r="G33" s="31">
        <f>SUM(G25:G32)</f>
        <v>0</v>
      </c>
    </row>
    <row r="34" spans="1:7" x14ac:dyDescent="0.2">
      <c r="A34" s="5" t="s">
        <v>22</v>
      </c>
      <c r="B34" s="5" t="s">
        <v>71</v>
      </c>
      <c r="C34" s="6"/>
      <c r="D34" s="7"/>
      <c r="E34" s="5"/>
      <c r="F34" s="6"/>
      <c r="G34" s="6"/>
    </row>
    <row r="35" spans="1:7" x14ac:dyDescent="0.2">
      <c r="A35" s="5"/>
      <c r="B35" s="9" t="s">
        <v>103</v>
      </c>
      <c r="C35" s="6"/>
      <c r="D35" s="7"/>
      <c r="E35" s="5"/>
      <c r="F35" s="6"/>
      <c r="G35" s="6"/>
    </row>
    <row r="36" spans="1:7" ht="32.25" customHeight="1" x14ac:dyDescent="0.2">
      <c r="A36" s="19" t="s">
        <v>52</v>
      </c>
      <c r="B36" s="19" t="s">
        <v>181</v>
      </c>
      <c r="C36" s="15">
        <v>481.22</v>
      </c>
      <c r="D36" s="17" t="s">
        <v>17</v>
      </c>
      <c r="E36" s="14"/>
      <c r="F36" s="15">
        <f>C36*E36</f>
        <v>0</v>
      </c>
      <c r="G36" s="15">
        <f>F36+F36*20/100</f>
        <v>0</v>
      </c>
    </row>
    <row r="37" spans="1:7" ht="25.5" x14ac:dyDescent="0.2">
      <c r="A37" s="19" t="s">
        <v>23</v>
      </c>
      <c r="B37" s="19" t="s">
        <v>195</v>
      </c>
      <c r="C37" s="15">
        <v>22.77</v>
      </c>
      <c r="D37" s="17" t="s">
        <v>17</v>
      </c>
      <c r="E37" s="14"/>
      <c r="F37" s="15">
        <f>C37*E37</f>
        <v>0</v>
      </c>
      <c r="G37" s="15">
        <f>F37+F37*20/100</f>
        <v>0</v>
      </c>
    </row>
    <row r="38" spans="1:7" ht="25.5" customHeight="1" x14ac:dyDescent="0.2">
      <c r="A38" s="19" t="s">
        <v>24</v>
      </c>
      <c r="B38" s="19" t="s">
        <v>169</v>
      </c>
      <c r="C38" s="15">
        <v>481.22</v>
      </c>
      <c r="D38" s="17" t="s">
        <v>17</v>
      </c>
      <c r="E38" s="14"/>
      <c r="F38" s="15">
        <f>C38*E38</f>
        <v>0</v>
      </c>
      <c r="G38" s="15">
        <f>F38+F38*20/100</f>
        <v>0</v>
      </c>
    </row>
    <row r="39" spans="1:7" x14ac:dyDescent="0.2">
      <c r="A39" s="5"/>
      <c r="B39" s="9" t="s">
        <v>104</v>
      </c>
      <c r="C39" s="6"/>
      <c r="D39" s="7"/>
      <c r="E39" s="5"/>
      <c r="F39" s="6"/>
      <c r="G39" s="6"/>
    </row>
    <row r="40" spans="1:7" ht="25.5" x14ac:dyDescent="0.2">
      <c r="A40" s="19" t="s">
        <v>140</v>
      </c>
      <c r="B40" s="19" t="s">
        <v>181</v>
      </c>
      <c r="C40" s="15">
        <v>445.27</v>
      </c>
      <c r="D40" s="17" t="s">
        <v>17</v>
      </c>
      <c r="E40" s="14"/>
      <c r="F40" s="15">
        <f>C40*E40</f>
        <v>0</v>
      </c>
      <c r="G40" s="15">
        <f>F40+F40*20/100</f>
        <v>0</v>
      </c>
    </row>
    <row r="41" spans="1:7" ht="25.5" customHeight="1" x14ac:dyDescent="0.2">
      <c r="A41" s="19" t="s">
        <v>141</v>
      </c>
      <c r="B41" s="19" t="s">
        <v>169</v>
      </c>
      <c r="C41" s="15">
        <v>445.27</v>
      </c>
      <c r="D41" s="17" t="s">
        <v>17</v>
      </c>
      <c r="E41" s="14"/>
      <c r="F41" s="15">
        <f>C41*E41</f>
        <v>0</v>
      </c>
      <c r="G41" s="15">
        <f>F41+F41*20/100</f>
        <v>0</v>
      </c>
    </row>
    <row r="42" spans="1:7" ht="27" customHeight="1" x14ac:dyDescent="0.2">
      <c r="A42" s="19" t="s">
        <v>168</v>
      </c>
      <c r="B42" s="19" t="s">
        <v>170</v>
      </c>
      <c r="C42" s="15">
        <v>445.27</v>
      </c>
      <c r="D42" s="17" t="s">
        <v>17</v>
      </c>
      <c r="E42" s="14"/>
      <c r="F42" s="15">
        <f>C42*E42</f>
        <v>0</v>
      </c>
      <c r="G42" s="15">
        <f>F42+F42*20/100</f>
        <v>0</v>
      </c>
    </row>
    <row r="43" spans="1:7" x14ac:dyDescent="0.2">
      <c r="A43" s="5"/>
      <c r="B43" s="9" t="s">
        <v>105</v>
      </c>
      <c r="C43" s="6"/>
      <c r="D43" s="7"/>
      <c r="E43" s="5"/>
      <c r="F43" s="6"/>
      <c r="G43" s="6"/>
    </row>
    <row r="44" spans="1:7" ht="42.75" customHeight="1" x14ac:dyDescent="0.2">
      <c r="A44" s="19" t="s">
        <v>176</v>
      </c>
      <c r="B44" s="19" t="s">
        <v>175</v>
      </c>
      <c r="C44" s="15">
        <v>239.34</v>
      </c>
      <c r="D44" s="17" t="s">
        <v>17</v>
      </c>
      <c r="E44" s="14"/>
      <c r="F44" s="15">
        <f>C44*E44</f>
        <v>0</v>
      </c>
      <c r="G44" s="15">
        <f>F44+F44*20/100</f>
        <v>0</v>
      </c>
    </row>
    <row r="45" spans="1:7" x14ac:dyDescent="0.2">
      <c r="A45" s="5"/>
      <c r="B45" s="9" t="s">
        <v>99</v>
      </c>
      <c r="C45" s="6"/>
      <c r="D45" s="7"/>
      <c r="E45" s="5"/>
      <c r="F45" s="6"/>
      <c r="G45" s="6"/>
    </row>
    <row r="46" spans="1:7" ht="25.5" x14ac:dyDescent="0.2">
      <c r="A46" s="19" t="s">
        <v>177</v>
      </c>
      <c r="B46" s="19" t="s">
        <v>188</v>
      </c>
      <c r="C46" s="15">
        <v>102.3</v>
      </c>
      <c r="D46" s="17" t="s">
        <v>17</v>
      </c>
      <c r="E46" s="14"/>
      <c r="F46" s="15">
        <f>C46*E46</f>
        <v>0</v>
      </c>
      <c r="G46" s="15">
        <f>F46+F46*20/100</f>
        <v>0</v>
      </c>
    </row>
    <row r="47" spans="1:7" s="29" customFormat="1" ht="12.75" customHeight="1" x14ac:dyDescent="0.2">
      <c r="A47" s="34" t="s">
        <v>12</v>
      </c>
      <c r="B47" s="34"/>
      <c r="C47" s="34"/>
      <c r="D47" s="34"/>
      <c r="E47" s="34"/>
      <c r="F47" s="31">
        <f>SUM(F36:F46)</f>
        <v>0</v>
      </c>
      <c r="G47" s="31">
        <f>SUM(G36:G46)</f>
        <v>0</v>
      </c>
    </row>
    <row r="48" spans="1:7" x14ac:dyDescent="0.2">
      <c r="A48" s="18">
        <v>6</v>
      </c>
      <c r="B48" s="5" t="s">
        <v>20</v>
      </c>
      <c r="C48" s="6"/>
      <c r="D48" s="7"/>
      <c r="E48" s="5"/>
      <c r="F48" s="6"/>
      <c r="G48" s="6"/>
    </row>
    <row r="49" spans="1:7" x14ac:dyDescent="0.2">
      <c r="A49" s="19" t="s">
        <v>25</v>
      </c>
      <c r="B49" s="19" t="s">
        <v>106</v>
      </c>
      <c r="C49" s="15">
        <v>301.25</v>
      </c>
      <c r="D49" s="17" t="s">
        <v>18</v>
      </c>
      <c r="E49" s="14"/>
      <c r="F49" s="15">
        <f>C49*E49</f>
        <v>0</v>
      </c>
      <c r="G49" s="15">
        <f>F49+F49*20/100</f>
        <v>0</v>
      </c>
    </row>
    <row r="50" spans="1:7" ht="25.5" x14ac:dyDescent="0.2">
      <c r="A50" s="19" t="s">
        <v>27</v>
      </c>
      <c r="B50" s="19" t="s">
        <v>122</v>
      </c>
      <c r="C50" s="15">
        <v>52.84</v>
      </c>
      <c r="D50" s="17" t="s">
        <v>18</v>
      </c>
      <c r="E50" s="14"/>
      <c r="F50" s="15">
        <f>C50*E50</f>
        <v>0</v>
      </c>
      <c r="G50" s="15">
        <f>F50+F50*20/100</f>
        <v>0</v>
      </c>
    </row>
    <row r="51" spans="1:7" ht="38.25" x14ac:dyDescent="0.2">
      <c r="A51" s="19" t="s">
        <v>28</v>
      </c>
      <c r="B51" s="19" t="s">
        <v>95</v>
      </c>
      <c r="C51" s="15">
        <v>206.37</v>
      </c>
      <c r="D51" s="17" t="s">
        <v>18</v>
      </c>
      <c r="E51" s="14"/>
      <c r="F51" s="15">
        <f>C51*E51</f>
        <v>0</v>
      </c>
      <c r="G51" s="15">
        <f>F51+F51*20/100</f>
        <v>0</v>
      </c>
    </row>
    <row r="52" spans="1:7" ht="25.5" x14ac:dyDescent="0.2">
      <c r="A52" s="19" t="s">
        <v>53</v>
      </c>
      <c r="B52" s="19" t="s">
        <v>72</v>
      </c>
      <c r="C52" s="15">
        <v>40.130000000000003</v>
      </c>
      <c r="D52" s="17" t="s">
        <v>18</v>
      </c>
      <c r="E52" s="14"/>
      <c r="F52" s="15">
        <f>C52*E52</f>
        <v>0</v>
      </c>
      <c r="G52" s="15">
        <f>F52+F52*20/100</f>
        <v>0</v>
      </c>
    </row>
    <row r="53" spans="1:7" ht="63.75" x14ac:dyDescent="0.2">
      <c r="A53" s="19" t="s">
        <v>54</v>
      </c>
      <c r="B53" s="19" t="s">
        <v>150</v>
      </c>
      <c r="C53" s="15">
        <v>8.6199999999999992</v>
      </c>
      <c r="D53" s="17" t="s">
        <v>18</v>
      </c>
      <c r="E53" s="14"/>
      <c r="F53" s="15">
        <f>C53*E53</f>
        <v>0</v>
      </c>
      <c r="G53" s="15">
        <f>F53+F53*20/100</f>
        <v>0</v>
      </c>
    </row>
    <row r="54" spans="1:7" s="29" customFormat="1" ht="12.75" customHeight="1" x14ac:dyDescent="0.2">
      <c r="A54" s="34" t="s">
        <v>12</v>
      </c>
      <c r="B54" s="34"/>
      <c r="C54" s="34"/>
      <c r="D54" s="34"/>
      <c r="E54" s="34"/>
      <c r="F54" s="31">
        <f>SUM(F49:F53)</f>
        <v>0</v>
      </c>
      <c r="G54" s="31">
        <f>SUM(G49:G53)</f>
        <v>0</v>
      </c>
    </row>
    <row r="55" spans="1:7" x14ac:dyDescent="0.2">
      <c r="A55" s="10">
        <v>7</v>
      </c>
      <c r="B55" s="9" t="s">
        <v>73</v>
      </c>
      <c r="C55" s="6"/>
      <c r="D55" s="7"/>
      <c r="E55" s="5"/>
      <c r="F55" s="6"/>
      <c r="G55" s="6"/>
    </row>
    <row r="56" spans="1:7" x14ac:dyDescent="0.2">
      <c r="A56" s="21"/>
      <c r="B56" s="22" t="s">
        <v>84</v>
      </c>
      <c r="C56" s="23"/>
      <c r="D56" s="24"/>
      <c r="E56" s="25"/>
      <c r="F56" s="23"/>
      <c r="G56" s="26"/>
    </row>
    <row r="57" spans="1:7" ht="25.5" x14ac:dyDescent="0.2">
      <c r="A57" s="19" t="s">
        <v>29</v>
      </c>
      <c r="B57" s="19" t="s">
        <v>107</v>
      </c>
      <c r="C57" s="15">
        <v>194.68</v>
      </c>
      <c r="D57" s="17" t="s">
        <v>18</v>
      </c>
      <c r="E57" s="14"/>
      <c r="F57" s="15">
        <f>C57*E57</f>
        <v>0</v>
      </c>
      <c r="G57" s="15">
        <f>F57+F57*20/100</f>
        <v>0</v>
      </c>
    </row>
    <row r="58" spans="1:7" ht="25.5" x14ac:dyDescent="0.2">
      <c r="A58" s="19" t="s">
        <v>30</v>
      </c>
      <c r="B58" s="19" t="s">
        <v>108</v>
      </c>
      <c r="C58" s="15">
        <v>32.229999999999997</v>
      </c>
      <c r="D58" s="17" t="s">
        <v>18</v>
      </c>
      <c r="E58" s="14"/>
      <c r="F58" s="15">
        <f>C58*E58</f>
        <v>0</v>
      </c>
      <c r="G58" s="15">
        <f>F58+F58*20/100</f>
        <v>0</v>
      </c>
    </row>
    <row r="59" spans="1:7" ht="25.5" x14ac:dyDescent="0.2">
      <c r="A59" s="19" t="s">
        <v>31</v>
      </c>
      <c r="B59" s="19" t="s">
        <v>171</v>
      </c>
      <c r="C59" s="15">
        <v>100.32</v>
      </c>
      <c r="D59" s="17" t="s">
        <v>18</v>
      </c>
      <c r="E59" s="14"/>
      <c r="F59" s="15">
        <f>C59*E59</f>
        <v>0</v>
      </c>
      <c r="G59" s="15">
        <f>F59+F59*20/100</f>
        <v>0</v>
      </c>
    </row>
    <row r="60" spans="1:7" ht="12.75" customHeight="1" x14ac:dyDescent="0.2">
      <c r="A60" s="39" t="s">
        <v>80</v>
      </c>
      <c r="B60" s="39"/>
      <c r="C60" s="39"/>
      <c r="D60" s="39"/>
      <c r="E60" s="39"/>
      <c r="F60" s="4">
        <f>SUM(F57:F59)</f>
        <v>0</v>
      </c>
      <c r="G60" s="4">
        <f>SUM(G57:G59)</f>
        <v>0</v>
      </c>
    </row>
    <row r="61" spans="1:7" x14ac:dyDescent="0.2">
      <c r="A61" s="5"/>
      <c r="B61" s="9" t="s">
        <v>42</v>
      </c>
      <c r="C61" s="6"/>
      <c r="D61" s="7"/>
      <c r="E61" s="5"/>
      <c r="F61" s="6"/>
      <c r="G61" s="6"/>
    </row>
    <row r="62" spans="1:7" ht="25.5" x14ac:dyDescent="0.2">
      <c r="A62" s="19" t="s">
        <v>32</v>
      </c>
      <c r="B62" s="19" t="s">
        <v>123</v>
      </c>
      <c r="C62" s="15">
        <v>10.59</v>
      </c>
      <c r="D62" s="17" t="s">
        <v>18</v>
      </c>
      <c r="E62" s="14"/>
      <c r="F62" s="15">
        <f t="shared" ref="F62:F69" si="0">C62*E62</f>
        <v>0</v>
      </c>
      <c r="G62" s="15">
        <f t="shared" ref="G62:G69" si="1">F62+F62*20/100</f>
        <v>0</v>
      </c>
    </row>
    <row r="63" spans="1:7" ht="25.5" x14ac:dyDescent="0.2">
      <c r="A63" s="19" t="s">
        <v>33</v>
      </c>
      <c r="B63" s="19" t="s">
        <v>124</v>
      </c>
      <c r="C63" s="15">
        <v>100.32</v>
      </c>
      <c r="D63" s="17" t="s">
        <v>18</v>
      </c>
      <c r="E63" s="14"/>
      <c r="F63" s="15">
        <f>C63*E63</f>
        <v>0</v>
      </c>
      <c r="G63" s="15">
        <f>F63+F63*20/100</f>
        <v>0</v>
      </c>
    </row>
    <row r="64" spans="1:7" ht="25.5" x14ac:dyDescent="0.2">
      <c r="A64" s="19" t="s">
        <v>55</v>
      </c>
      <c r="B64" s="19" t="s">
        <v>125</v>
      </c>
      <c r="C64" s="15">
        <v>21.64</v>
      </c>
      <c r="D64" s="17" t="s">
        <v>18</v>
      </c>
      <c r="E64" s="14"/>
      <c r="F64" s="15">
        <f t="shared" si="0"/>
        <v>0</v>
      </c>
      <c r="G64" s="15">
        <f t="shared" si="1"/>
        <v>0</v>
      </c>
    </row>
    <row r="65" spans="1:7" ht="29.25" customHeight="1" x14ac:dyDescent="0.2">
      <c r="A65" s="19" t="s">
        <v>129</v>
      </c>
      <c r="B65" s="19" t="s">
        <v>151</v>
      </c>
      <c r="C65" s="15">
        <v>80.260000000000005</v>
      </c>
      <c r="D65" s="17" t="s">
        <v>17</v>
      </c>
      <c r="E65" s="14"/>
      <c r="F65" s="15">
        <f>C65*E65</f>
        <v>0</v>
      </c>
      <c r="G65" s="15">
        <f>F65+F65*20/100</f>
        <v>0</v>
      </c>
    </row>
    <row r="66" spans="1:7" ht="25.5" x14ac:dyDescent="0.2">
      <c r="A66" s="19" t="s">
        <v>74</v>
      </c>
      <c r="B66" s="19" t="s">
        <v>126</v>
      </c>
      <c r="C66" s="15">
        <v>6</v>
      </c>
      <c r="D66" s="17" t="s">
        <v>26</v>
      </c>
      <c r="E66" s="14"/>
      <c r="F66" s="15">
        <f t="shared" si="0"/>
        <v>0</v>
      </c>
      <c r="G66" s="15">
        <f t="shared" si="1"/>
        <v>0</v>
      </c>
    </row>
    <row r="67" spans="1:7" x14ac:dyDescent="0.2">
      <c r="A67" s="19" t="s">
        <v>75</v>
      </c>
      <c r="B67" s="19" t="s">
        <v>111</v>
      </c>
      <c r="C67" s="15">
        <v>1</v>
      </c>
      <c r="D67" s="17" t="s">
        <v>26</v>
      </c>
      <c r="E67" s="14"/>
      <c r="F67" s="15">
        <f t="shared" si="0"/>
        <v>0</v>
      </c>
      <c r="G67" s="15">
        <f t="shared" si="1"/>
        <v>0</v>
      </c>
    </row>
    <row r="68" spans="1:7" ht="33" customHeight="1" x14ac:dyDescent="0.2">
      <c r="A68" s="19" t="s">
        <v>76</v>
      </c>
      <c r="B68" s="19" t="s">
        <v>112</v>
      </c>
      <c r="C68" s="15">
        <v>1</v>
      </c>
      <c r="D68" s="17" t="s">
        <v>8</v>
      </c>
      <c r="E68" s="14"/>
      <c r="F68" s="15">
        <f t="shared" si="0"/>
        <v>0</v>
      </c>
      <c r="G68" s="15">
        <f t="shared" si="1"/>
        <v>0</v>
      </c>
    </row>
    <row r="69" spans="1:7" x14ac:dyDescent="0.2">
      <c r="A69" s="19" t="s">
        <v>77</v>
      </c>
      <c r="B69" s="19" t="s">
        <v>113</v>
      </c>
      <c r="C69" s="15">
        <v>1</v>
      </c>
      <c r="D69" s="17" t="s">
        <v>8</v>
      </c>
      <c r="E69" s="14"/>
      <c r="F69" s="15">
        <f t="shared" si="0"/>
        <v>0</v>
      </c>
      <c r="G69" s="15">
        <f t="shared" si="1"/>
        <v>0</v>
      </c>
    </row>
    <row r="70" spans="1:7" ht="15" customHeight="1" x14ac:dyDescent="0.2">
      <c r="A70" s="39" t="s">
        <v>81</v>
      </c>
      <c r="B70" s="39"/>
      <c r="C70" s="39"/>
      <c r="D70" s="39"/>
      <c r="E70" s="39"/>
      <c r="F70" s="4">
        <f>SUM(F62:F69)</f>
        <v>0</v>
      </c>
      <c r="G70" s="4">
        <f>SUM(G62:G69)</f>
        <v>0</v>
      </c>
    </row>
    <row r="71" spans="1:7" x14ac:dyDescent="0.2">
      <c r="A71" s="5"/>
      <c r="B71" s="9" t="s">
        <v>43</v>
      </c>
      <c r="C71" s="6"/>
      <c r="D71" s="7"/>
      <c r="E71" s="5"/>
      <c r="F71" s="6"/>
      <c r="G71" s="6"/>
    </row>
    <row r="72" spans="1:7" ht="31.5" customHeight="1" x14ac:dyDescent="0.2">
      <c r="A72" s="19" t="s">
        <v>182</v>
      </c>
      <c r="B72" s="19" t="s">
        <v>127</v>
      </c>
      <c r="C72" s="15">
        <v>83.53</v>
      </c>
      <c r="D72" s="17" t="s">
        <v>18</v>
      </c>
      <c r="E72" s="14"/>
      <c r="F72" s="15">
        <f t="shared" ref="F72:F77" si="2">C72*E72</f>
        <v>0</v>
      </c>
      <c r="G72" s="15">
        <f t="shared" ref="G72:G77" si="3">F72+F72*20/100</f>
        <v>0</v>
      </c>
    </row>
    <row r="73" spans="1:7" ht="25.5" x14ac:dyDescent="0.2">
      <c r="A73" s="19" t="s">
        <v>183</v>
      </c>
      <c r="B73" s="19" t="s">
        <v>128</v>
      </c>
      <c r="C73" s="15">
        <v>111.15</v>
      </c>
      <c r="D73" s="17" t="s">
        <v>18</v>
      </c>
      <c r="E73" s="14"/>
      <c r="F73" s="15">
        <f>C73*E73</f>
        <v>0</v>
      </c>
      <c r="G73" s="15">
        <f>F73+F73*20/100</f>
        <v>0</v>
      </c>
    </row>
    <row r="74" spans="1:7" ht="38.25" x14ac:dyDescent="0.2">
      <c r="A74" s="19" t="s">
        <v>184</v>
      </c>
      <c r="B74" s="19" t="s">
        <v>114</v>
      </c>
      <c r="C74" s="15">
        <v>9</v>
      </c>
      <c r="D74" s="17" t="s">
        <v>26</v>
      </c>
      <c r="E74" s="14"/>
      <c r="F74" s="15">
        <f t="shared" si="2"/>
        <v>0</v>
      </c>
      <c r="G74" s="15">
        <f t="shared" si="3"/>
        <v>0</v>
      </c>
    </row>
    <row r="75" spans="1:7" ht="25.5" x14ac:dyDescent="0.2">
      <c r="A75" s="19" t="s">
        <v>78</v>
      </c>
      <c r="B75" s="19" t="s">
        <v>115</v>
      </c>
      <c r="C75" s="15">
        <v>6</v>
      </c>
      <c r="D75" s="17" t="s">
        <v>26</v>
      </c>
      <c r="E75" s="14"/>
      <c r="F75" s="15">
        <f>C75*E75</f>
        <v>0</v>
      </c>
      <c r="G75" s="15">
        <f>F75+F75*20/100</f>
        <v>0</v>
      </c>
    </row>
    <row r="76" spans="1:7" ht="25.5" x14ac:dyDescent="0.2">
      <c r="A76" s="19" t="s">
        <v>142</v>
      </c>
      <c r="B76" s="19" t="s">
        <v>138</v>
      </c>
      <c r="C76" s="15">
        <v>1</v>
      </c>
      <c r="D76" s="17" t="s">
        <v>26</v>
      </c>
      <c r="E76" s="14"/>
      <c r="F76" s="15">
        <f t="shared" si="2"/>
        <v>0</v>
      </c>
      <c r="G76" s="15">
        <f t="shared" si="3"/>
        <v>0</v>
      </c>
    </row>
    <row r="77" spans="1:7" x14ac:dyDescent="0.2">
      <c r="A77" s="19" t="s">
        <v>79</v>
      </c>
      <c r="B77" s="19" t="s">
        <v>34</v>
      </c>
      <c r="C77" s="15">
        <v>1</v>
      </c>
      <c r="D77" s="17" t="s">
        <v>8</v>
      </c>
      <c r="E77" s="14"/>
      <c r="F77" s="15">
        <f t="shared" si="2"/>
        <v>0</v>
      </c>
      <c r="G77" s="15">
        <f t="shared" si="3"/>
        <v>0</v>
      </c>
    </row>
    <row r="78" spans="1:7" ht="12.75" customHeight="1" x14ac:dyDescent="0.2">
      <c r="A78" s="39" t="s">
        <v>82</v>
      </c>
      <c r="B78" s="39"/>
      <c r="C78" s="39"/>
      <c r="D78" s="39"/>
      <c r="E78" s="39"/>
      <c r="F78" s="4">
        <f>SUM(F72:F77)</f>
        <v>0</v>
      </c>
      <c r="G78" s="4">
        <f>SUM(G72:G77)</f>
        <v>0</v>
      </c>
    </row>
    <row r="79" spans="1:7" s="29" customFormat="1" ht="12.75" customHeight="1" x14ac:dyDescent="0.2">
      <c r="A79" s="34" t="s">
        <v>12</v>
      </c>
      <c r="B79" s="34"/>
      <c r="C79" s="34"/>
      <c r="D79" s="34"/>
      <c r="E79" s="34"/>
      <c r="F79" s="31">
        <f>SUM(F57:F78)/2</f>
        <v>0</v>
      </c>
      <c r="G79" s="31">
        <f>SUM(G57:G78)/2</f>
        <v>0</v>
      </c>
    </row>
    <row r="80" spans="1:7" x14ac:dyDescent="0.2">
      <c r="A80" s="18">
        <v>8</v>
      </c>
      <c r="B80" s="9" t="s">
        <v>41</v>
      </c>
      <c r="C80" s="6"/>
      <c r="D80" s="7"/>
      <c r="E80" s="5"/>
      <c r="F80" s="6"/>
      <c r="G80" s="6"/>
    </row>
    <row r="81" spans="1:7" ht="12.75" customHeight="1" x14ac:dyDescent="0.2">
      <c r="A81" s="19" t="s">
        <v>143</v>
      </c>
      <c r="B81" s="19" t="s">
        <v>86</v>
      </c>
      <c r="C81" s="15">
        <v>3</v>
      </c>
      <c r="D81" s="17" t="s">
        <v>18</v>
      </c>
      <c r="E81" s="14"/>
      <c r="F81" s="15">
        <f>C81*E81</f>
        <v>0</v>
      </c>
      <c r="G81" s="15">
        <f>F81+F81*20/100</f>
        <v>0</v>
      </c>
    </row>
    <row r="82" spans="1:7" ht="12.75" customHeight="1" x14ac:dyDescent="0.2">
      <c r="A82" s="38" t="s">
        <v>12</v>
      </c>
      <c r="B82" s="38"/>
      <c r="C82" s="38"/>
      <c r="D82" s="38"/>
      <c r="E82" s="38"/>
      <c r="F82" s="31">
        <f>SUM(F81:F81)</f>
        <v>0</v>
      </c>
      <c r="G82" s="31">
        <f>SUM(G81:G81)</f>
        <v>0</v>
      </c>
    </row>
    <row r="83" spans="1:7" x14ac:dyDescent="0.2">
      <c r="A83" s="10">
        <v>9</v>
      </c>
      <c r="B83" s="9" t="s">
        <v>40</v>
      </c>
      <c r="C83" s="6"/>
      <c r="D83" s="7"/>
      <c r="E83" s="5"/>
      <c r="F83" s="6"/>
      <c r="G83" s="6"/>
    </row>
    <row r="84" spans="1:7" ht="17.25" customHeight="1" x14ac:dyDescent="0.2">
      <c r="A84" s="19" t="s">
        <v>35</v>
      </c>
      <c r="B84" s="19" t="s">
        <v>85</v>
      </c>
      <c r="C84" s="14">
        <v>1</v>
      </c>
      <c r="D84" s="17" t="s">
        <v>26</v>
      </c>
      <c r="E84" s="14"/>
      <c r="F84" s="15">
        <f>C84*E84</f>
        <v>0</v>
      </c>
      <c r="G84" s="15">
        <f>F84+F84*20/100</f>
        <v>0</v>
      </c>
    </row>
    <row r="85" spans="1:7" ht="25.5" x14ac:dyDescent="0.2">
      <c r="A85" s="19" t="s">
        <v>136</v>
      </c>
      <c r="B85" s="19" t="s">
        <v>137</v>
      </c>
      <c r="C85" s="14">
        <v>1</v>
      </c>
      <c r="D85" s="17" t="s">
        <v>26</v>
      </c>
      <c r="E85" s="14"/>
      <c r="F85" s="15">
        <f>C85*E85</f>
        <v>0</v>
      </c>
      <c r="G85" s="15">
        <f>F85+F85*20/100</f>
        <v>0</v>
      </c>
    </row>
    <row r="86" spans="1:7" s="29" customFormat="1" ht="12.75" customHeight="1" x14ac:dyDescent="0.2">
      <c r="A86" s="34" t="s">
        <v>12</v>
      </c>
      <c r="B86" s="34"/>
      <c r="C86" s="34"/>
      <c r="D86" s="34"/>
      <c r="E86" s="34"/>
      <c r="F86" s="31">
        <f>SUM(F84:F85)</f>
        <v>0</v>
      </c>
      <c r="G86" s="31">
        <f>SUM(G84:G85)</f>
        <v>0</v>
      </c>
    </row>
    <row r="87" spans="1:7" x14ac:dyDescent="0.2">
      <c r="A87" s="18">
        <v>10</v>
      </c>
      <c r="B87" s="5" t="s">
        <v>36</v>
      </c>
      <c r="C87" s="6"/>
      <c r="D87" s="7"/>
      <c r="E87" s="5"/>
      <c r="F87" s="6"/>
      <c r="G87" s="6"/>
    </row>
    <row r="88" spans="1:7" ht="38.25" x14ac:dyDescent="0.2">
      <c r="A88" s="19" t="s">
        <v>56</v>
      </c>
      <c r="B88" s="19" t="s">
        <v>117</v>
      </c>
      <c r="C88" s="15">
        <v>830.35</v>
      </c>
      <c r="D88" s="17" t="s">
        <v>17</v>
      </c>
      <c r="E88" s="14"/>
      <c r="F88" s="15">
        <f>C88*E88</f>
        <v>0</v>
      </c>
      <c r="G88" s="15">
        <f>F88+F88*20/100</f>
        <v>0</v>
      </c>
    </row>
    <row r="89" spans="1:7" x14ac:dyDescent="0.2">
      <c r="A89" s="19" t="s">
        <v>144</v>
      </c>
      <c r="B89" s="19" t="s">
        <v>119</v>
      </c>
      <c r="C89" s="15">
        <v>10</v>
      </c>
      <c r="D89" s="17" t="s">
        <v>26</v>
      </c>
      <c r="E89" s="14"/>
      <c r="F89" s="15">
        <f>C89*E89</f>
        <v>0</v>
      </c>
      <c r="G89" s="15">
        <f>F89+F89*20/100</f>
        <v>0</v>
      </c>
    </row>
    <row r="90" spans="1:7" ht="51" x14ac:dyDescent="0.2">
      <c r="A90" s="19" t="s">
        <v>172</v>
      </c>
      <c r="B90" s="19" t="s">
        <v>173</v>
      </c>
      <c r="C90" s="15">
        <v>14</v>
      </c>
      <c r="D90" s="17" t="s">
        <v>26</v>
      </c>
      <c r="E90" s="14"/>
      <c r="F90" s="15">
        <f>C90*E90</f>
        <v>0</v>
      </c>
      <c r="G90" s="15">
        <f>F90+F90*20/100</f>
        <v>0</v>
      </c>
    </row>
    <row r="91" spans="1:7" s="29" customFormat="1" ht="12.75" customHeight="1" x14ac:dyDescent="0.2">
      <c r="A91" s="34" t="s">
        <v>12</v>
      </c>
      <c r="B91" s="34"/>
      <c r="C91" s="34"/>
      <c r="D91" s="34"/>
      <c r="E91" s="34"/>
      <c r="F91" s="31">
        <f>SUM(F88:F90)</f>
        <v>0</v>
      </c>
      <c r="G91" s="31">
        <f>SUM(G88:G90)</f>
        <v>0</v>
      </c>
    </row>
    <row r="92" spans="1:7" x14ac:dyDescent="0.2">
      <c r="A92" s="18">
        <v>11</v>
      </c>
      <c r="B92" s="9" t="s">
        <v>120</v>
      </c>
      <c r="C92" s="6"/>
      <c r="D92" s="7"/>
      <c r="E92" s="5"/>
      <c r="F92" s="6"/>
      <c r="G92" s="6"/>
    </row>
    <row r="93" spans="1:7" ht="38.25" x14ac:dyDescent="0.2">
      <c r="A93" s="19" t="s">
        <v>121</v>
      </c>
      <c r="B93" s="19" t="s">
        <v>192</v>
      </c>
      <c r="C93" s="15">
        <v>4</v>
      </c>
      <c r="D93" s="17" t="s">
        <v>26</v>
      </c>
      <c r="E93" s="14"/>
      <c r="F93" s="15">
        <f>C93*E93</f>
        <v>0</v>
      </c>
      <c r="G93" s="15">
        <f>F93+F93*20/100</f>
        <v>0</v>
      </c>
    </row>
    <row r="94" spans="1:7" ht="38.25" x14ac:dyDescent="0.2">
      <c r="A94" s="19" t="s">
        <v>193</v>
      </c>
      <c r="B94" s="19" t="s">
        <v>194</v>
      </c>
      <c r="C94" s="15">
        <v>1</v>
      </c>
      <c r="D94" s="17" t="s">
        <v>26</v>
      </c>
      <c r="E94" s="14"/>
      <c r="F94" s="15">
        <f>C94*E94</f>
        <v>0</v>
      </c>
      <c r="G94" s="15">
        <f>F94+F94*20/100</f>
        <v>0</v>
      </c>
    </row>
    <row r="95" spans="1:7" s="29" customFormat="1" ht="12.75" customHeight="1" x14ac:dyDescent="0.2">
      <c r="A95" s="34" t="s">
        <v>12</v>
      </c>
      <c r="B95" s="34"/>
      <c r="C95" s="34"/>
      <c r="D95" s="34"/>
      <c r="E95" s="34"/>
      <c r="F95" s="31">
        <f>SUM(F93:F94)</f>
        <v>0</v>
      </c>
      <c r="G95" s="31">
        <f>SUM(G93:G94)</f>
        <v>0</v>
      </c>
    </row>
    <row r="96" spans="1:7" ht="27.75" customHeight="1" x14ac:dyDescent="0.2">
      <c r="A96" s="32">
        <v>12</v>
      </c>
      <c r="B96" s="33" t="s">
        <v>87</v>
      </c>
      <c r="C96" s="33"/>
      <c r="D96" s="33"/>
      <c r="E96" s="33"/>
      <c r="F96" s="33"/>
      <c r="G96" s="33"/>
    </row>
    <row r="97" spans="1:9" x14ac:dyDescent="0.2">
      <c r="A97" s="19" t="s">
        <v>57</v>
      </c>
      <c r="B97" s="19" t="s">
        <v>88</v>
      </c>
      <c r="C97" s="15"/>
      <c r="D97" s="20" t="s">
        <v>8</v>
      </c>
      <c r="E97" s="14"/>
      <c r="F97" s="15">
        <f>C97*E97</f>
        <v>0</v>
      </c>
      <c r="G97" s="15">
        <f>F97+F97*20/100</f>
        <v>0</v>
      </c>
    </row>
    <row r="98" spans="1:9" ht="25.5" x14ac:dyDescent="0.2">
      <c r="A98" s="19" t="s">
        <v>60</v>
      </c>
      <c r="B98" s="19" t="s">
        <v>89</v>
      </c>
      <c r="C98" s="15"/>
      <c r="D98" s="17" t="s">
        <v>59</v>
      </c>
      <c r="E98" s="14"/>
      <c r="F98" s="15">
        <f>C98*E98</f>
        <v>0</v>
      </c>
      <c r="G98" s="15">
        <f>F98+F98*20/100</f>
        <v>0</v>
      </c>
    </row>
    <row r="99" spans="1:9" x14ac:dyDescent="0.2">
      <c r="A99" s="19" t="s">
        <v>61</v>
      </c>
      <c r="B99" s="19" t="s">
        <v>90</v>
      </c>
      <c r="C99" s="15"/>
      <c r="D99" s="17" t="s">
        <v>59</v>
      </c>
      <c r="E99" s="14"/>
      <c r="F99" s="15">
        <f>C99*E99</f>
        <v>0</v>
      </c>
      <c r="G99" s="15">
        <f>F99+F99*20/100</f>
        <v>0</v>
      </c>
    </row>
    <row r="100" spans="1:9" ht="25.5" x14ac:dyDescent="0.2">
      <c r="A100" s="19" t="s">
        <v>64</v>
      </c>
      <c r="B100" s="19" t="s">
        <v>91</v>
      </c>
      <c r="C100" s="15"/>
      <c r="D100" s="17" t="s">
        <v>59</v>
      </c>
      <c r="E100" s="14"/>
      <c r="F100" s="15">
        <f>C100*E100</f>
        <v>0</v>
      </c>
      <c r="G100" s="15">
        <f>F100+F100*20/100</f>
        <v>0</v>
      </c>
    </row>
    <row r="101" spans="1:9" x14ac:dyDescent="0.2">
      <c r="A101" s="19" t="s">
        <v>65</v>
      </c>
      <c r="B101" s="19" t="s">
        <v>92</v>
      </c>
      <c r="C101" s="15"/>
      <c r="D101" s="17" t="s">
        <v>18</v>
      </c>
      <c r="E101" s="14"/>
      <c r="F101" s="15">
        <f>C101*E101</f>
        <v>0</v>
      </c>
      <c r="G101" s="15">
        <f>F101+F101*20/100</f>
        <v>0</v>
      </c>
    </row>
    <row r="102" spans="1:9" s="29" customFormat="1" x14ac:dyDescent="0.2">
      <c r="A102" s="34" t="s">
        <v>12</v>
      </c>
      <c r="B102" s="34"/>
      <c r="C102" s="35"/>
      <c r="D102" s="36"/>
      <c r="E102" s="34"/>
      <c r="F102" s="31">
        <f>SUM(F97:F101)</f>
        <v>0</v>
      </c>
      <c r="G102" s="31">
        <f>SUM(G97:G101)</f>
        <v>0</v>
      </c>
    </row>
    <row r="103" spans="1:9" ht="17.25" customHeight="1" x14ac:dyDescent="0.2">
      <c r="A103" s="32">
        <v>13</v>
      </c>
      <c r="B103" s="33" t="s">
        <v>93</v>
      </c>
      <c r="C103" s="33"/>
      <c r="D103" s="33"/>
      <c r="E103" s="33"/>
      <c r="F103" s="33"/>
      <c r="G103" s="33"/>
    </row>
    <row r="104" spans="1:9" x14ac:dyDescent="0.2">
      <c r="A104" s="19" t="s">
        <v>58</v>
      </c>
      <c r="B104" s="19" t="s">
        <v>94</v>
      </c>
      <c r="C104" s="15">
        <v>6</v>
      </c>
      <c r="D104" s="20" t="s">
        <v>8</v>
      </c>
      <c r="E104" s="14"/>
      <c r="F104" s="15">
        <f>C104*E104</f>
        <v>0</v>
      </c>
      <c r="G104" s="15">
        <f>F104+F104*20/100</f>
        <v>0</v>
      </c>
    </row>
    <row r="105" spans="1:9" s="29" customFormat="1" x14ac:dyDescent="0.2">
      <c r="A105" s="34" t="s">
        <v>12</v>
      </c>
      <c r="B105" s="34"/>
      <c r="C105" s="35"/>
      <c r="D105" s="36"/>
      <c r="E105" s="34"/>
      <c r="F105" s="31">
        <f>SUM(F104:F104)</f>
        <v>0</v>
      </c>
      <c r="G105" s="31">
        <f>SUM(G104:G104)</f>
        <v>0</v>
      </c>
    </row>
    <row r="106" spans="1:9" s="12" customFormat="1" ht="17.25" customHeight="1" x14ac:dyDescent="0.2">
      <c r="A106" s="37" t="s">
        <v>37</v>
      </c>
      <c r="B106" s="37"/>
      <c r="C106" s="37"/>
      <c r="D106" s="37"/>
      <c r="E106" s="37"/>
      <c r="F106" s="11">
        <f>F102+F105+F91+F82+F86+F79+F54+F47+F33+F22+F14+F11+F95</f>
        <v>0</v>
      </c>
      <c r="G106" s="11">
        <f>G102+G105+G91+G82+G86+G79+G54+G47+G33+G22+G14+G11+G95</f>
        <v>0</v>
      </c>
      <c r="I106" s="30"/>
    </row>
  </sheetData>
  <mergeCells count="25">
    <mergeCell ref="B24:G24"/>
    <mergeCell ref="A78:E78"/>
    <mergeCell ref="A1:G1"/>
    <mergeCell ref="A4:G4"/>
    <mergeCell ref="A11:E11"/>
    <mergeCell ref="A14:E14"/>
    <mergeCell ref="A79:E79"/>
    <mergeCell ref="A60:E60"/>
    <mergeCell ref="A70:E70"/>
    <mergeCell ref="A33:E33"/>
    <mergeCell ref="A47:E47"/>
    <mergeCell ref="B16:G16"/>
    <mergeCell ref="A54:E54"/>
    <mergeCell ref="B18:G18"/>
    <mergeCell ref="B20:G20"/>
    <mergeCell ref="A22:E22"/>
    <mergeCell ref="B103:G103"/>
    <mergeCell ref="A105:E105"/>
    <mergeCell ref="A106:E106"/>
    <mergeCell ref="A82:E82"/>
    <mergeCell ref="A86:E86"/>
    <mergeCell ref="A91:E91"/>
    <mergeCell ref="A95:E95"/>
    <mergeCell ref="B96:G96"/>
    <mergeCell ref="A102:E102"/>
  </mergeCells>
  <phoneticPr fontId="9" type="noConversion"/>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130" zoomScaleNormal="130" workbookViewId="0">
      <selection activeCell="L33" sqref="L33"/>
    </sheetView>
  </sheetViews>
  <sheetFormatPr baseColWidth="10" defaultRowHeight="12.75" x14ac:dyDescent="0.2"/>
  <cols>
    <col min="1" max="1" width="4.5703125" customWidth="1"/>
    <col min="2" max="2" width="37.28515625" customWidth="1"/>
    <col min="3" max="3" width="10" customWidth="1"/>
    <col min="4" max="4" width="8.5703125" customWidth="1"/>
    <col min="5" max="5" width="10.5703125" customWidth="1"/>
    <col min="6" max="6" width="13.140625" customWidth="1"/>
    <col min="7" max="7" width="11.42578125" customWidth="1"/>
  </cols>
  <sheetData>
    <row r="1" spans="1:10" ht="92.25" customHeight="1" x14ac:dyDescent="0.2">
      <c r="A1" s="41" t="s">
        <v>191</v>
      </c>
      <c r="B1" s="41"/>
      <c r="C1" s="41"/>
      <c r="D1" s="41"/>
      <c r="E1" s="41"/>
      <c r="F1" s="41"/>
      <c r="G1" s="41"/>
      <c r="H1" s="8"/>
      <c r="I1" s="8"/>
      <c r="J1" s="8"/>
    </row>
    <row r="2" spans="1:10" ht="13.5" thickBot="1" x14ac:dyDescent="0.25"/>
    <row r="3" spans="1:10" ht="59.25" customHeight="1" thickBot="1" x14ac:dyDescent="0.25">
      <c r="A3" s="42" t="s">
        <v>189</v>
      </c>
      <c r="B3" s="43"/>
      <c r="C3" s="43"/>
      <c r="D3" s="43"/>
      <c r="E3" s="43"/>
      <c r="F3" s="43"/>
      <c r="G3" s="44"/>
    </row>
    <row r="5" spans="1:10" x14ac:dyDescent="0.2">
      <c r="A5" s="1" t="s">
        <v>38</v>
      </c>
      <c r="B5" s="1" t="s">
        <v>0</v>
      </c>
      <c r="C5" s="2" t="s">
        <v>1</v>
      </c>
      <c r="D5" s="3" t="s">
        <v>2</v>
      </c>
      <c r="E5" s="1" t="s">
        <v>3</v>
      </c>
      <c r="F5" s="2" t="s">
        <v>4</v>
      </c>
      <c r="G5" s="2" t="s">
        <v>5</v>
      </c>
    </row>
    <row r="6" spans="1:10" x14ac:dyDescent="0.2">
      <c r="A6" s="10">
        <v>1</v>
      </c>
      <c r="B6" s="9" t="s">
        <v>6</v>
      </c>
      <c r="C6" s="6"/>
      <c r="D6" s="7"/>
      <c r="E6" s="5"/>
      <c r="F6" s="6"/>
      <c r="G6" s="6"/>
    </row>
    <row r="7" spans="1:10" ht="38.25" x14ac:dyDescent="0.2">
      <c r="A7" s="13" t="s">
        <v>7</v>
      </c>
      <c r="B7" s="13" t="s">
        <v>66</v>
      </c>
      <c r="C7" s="14">
        <v>1</v>
      </c>
      <c r="D7" s="17" t="s">
        <v>8</v>
      </c>
      <c r="E7" s="14"/>
      <c r="F7" s="15">
        <f>C7*E7</f>
        <v>0</v>
      </c>
      <c r="G7" s="15">
        <f>F7+F7*20/100</f>
        <v>0</v>
      </c>
    </row>
    <row r="8" spans="1:10" x14ac:dyDescent="0.2">
      <c r="A8" s="13" t="s">
        <v>39</v>
      </c>
      <c r="B8" s="19" t="s">
        <v>10</v>
      </c>
      <c r="C8" s="14">
        <v>1</v>
      </c>
      <c r="D8" s="17" t="s">
        <v>8</v>
      </c>
      <c r="E8" s="14"/>
      <c r="F8" s="15">
        <f>C8*E8</f>
        <v>0</v>
      </c>
      <c r="G8" s="15">
        <f>F8+F8*20/100</f>
        <v>0</v>
      </c>
    </row>
    <row r="9" spans="1:10" x14ac:dyDescent="0.2">
      <c r="A9" s="13" t="s">
        <v>9</v>
      </c>
      <c r="B9" s="19" t="s">
        <v>11</v>
      </c>
      <c r="C9" s="14">
        <v>1</v>
      </c>
      <c r="D9" s="17" t="s">
        <v>8</v>
      </c>
      <c r="E9" s="14"/>
      <c r="F9" s="15">
        <f>C9*E9</f>
        <v>0</v>
      </c>
      <c r="G9" s="15">
        <f>F9+F9*20/100</f>
        <v>0</v>
      </c>
    </row>
    <row r="10" spans="1:10" s="29" customFormat="1" ht="12.75" customHeight="1" x14ac:dyDescent="0.2">
      <c r="A10" s="34" t="s">
        <v>12</v>
      </c>
      <c r="B10" s="34"/>
      <c r="C10" s="34"/>
      <c r="D10" s="34"/>
      <c r="E10" s="34"/>
      <c r="F10" s="31">
        <f>SUM(F7:F9)</f>
        <v>0</v>
      </c>
      <c r="G10" s="31">
        <f>SUM(G7:G9)</f>
        <v>0</v>
      </c>
    </row>
    <row r="11" spans="1:10" x14ac:dyDescent="0.2">
      <c r="A11" s="10">
        <v>2</v>
      </c>
      <c r="B11" s="9" t="s">
        <v>73</v>
      </c>
      <c r="C11" s="6"/>
      <c r="D11" s="7"/>
      <c r="E11" s="5"/>
      <c r="F11" s="6"/>
      <c r="G11" s="6"/>
    </row>
    <row r="12" spans="1:10" x14ac:dyDescent="0.2">
      <c r="A12" s="21"/>
      <c r="B12" s="22" t="s">
        <v>84</v>
      </c>
      <c r="C12" s="23"/>
      <c r="D12" s="24"/>
      <c r="E12" s="25"/>
      <c r="F12" s="23"/>
      <c r="G12" s="26"/>
    </row>
    <row r="13" spans="1:10" ht="25.5" x14ac:dyDescent="0.2">
      <c r="A13" s="19" t="s">
        <v>45</v>
      </c>
      <c r="B13" s="19" t="s">
        <v>174</v>
      </c>
      <c r="C13" s="15">
        <v>127.98</v>
      </c>
      <c r="D13" s="17" t="s">
        <v>18</v>
      </c>
      <c r="E13" s="14"/>
      <c r="F13" s="15">
        <f>C13*E13</f>
        <v>0</v>
      </c>
      <c r="G13" s="15">
        <f>F13+F13*20/100</f>
        <v>0</v>
      </c>
    </row>
    <row r="14" spans="1:10" ht="25.5" x14ac:dyDescent="0.2">
      <c r="A14" s="19" t="s">
        <v>96</v>
      </c>
      <c r="B14" s="19" t="s">
        <v>109</v>
      </c>
      <c r="C14" s="15">
        <v>45.28</v>
      </c>
      <c r="D14" s="17" t="s">
        <v>18</v>
      </c>
      <c r="E14" s="14"/>
      <c r="F14" s="15">
        <f>C14*E14</f>
        <v>0</v>
      </c>
      <c r="G14" s="15">
        <f>F14+F14*20/100</f>
        <v>0</v>
      </c>
    </row>
    <row r="15" spans="1:10" ht="25.5" x14ac:dyDescent="0.2">
      <c r="A15" s="19" t="s">
        <v>154</v>
      </c>
      <c r="B15" s="19" t="s">
        <v>110</v>
      </c>
      <c r="C15" s="15">
        <v>128.07</v>
      </c>
      <c r="D15" s="17" t="s">
        <v>18</v>
      </c>
      <c r="E15" s="14"/>
      <c r="F15" s="15">
        <f>C15*E15</f>
        <v>0</v>
      </c>
      <c r="G15" s="15">
        <f>F15+F15*20/100</f>
        <v>0</v>
      </c>
    </row>
    <row r="16" spans="1:10" ht="12.75" customHeight="1" x14ac:dyDescent="0.2">
      <c r="A16" s="39" t="s">
        <v>80</v>
      </c>
      <c r="B16" s="39"/>
      <c r="C16" s="39"/>
      <c r="D16" s="39"/>
      <c r="E16" s="39"/>
      <c r="F16" s="4">
        <f>SUM(F13:F15)</f>
        <v>0</v>
      </c>
      <c r="G16" s="4">
        <f>SUM(G13:G15)</f>
        <v>0</v>
      </c>
    </row>
    <row r="17" spans="1:7" ht="14.25" customHeight="1" x14ac:dyDescent="0.2">
      <c r="A17" s="5"/>
      <c r="B17" s="40" t="s">
        <v>185</v>
      </c>
      <c r="C17" s="40"/>
      <c r="D17" s="40"/>
      <c r="E17" s="40"/>
      <c r="F17" s="40"/>
      <c r="G17" s="40"/>
    </row>
    <row r="18" spans="1:7" ht="25.5" x14ac:dyDescent="0.2">
      <c r="A18" s="19" t="s">
        <v>155</v>
      </c>
      <c r="B18" s="19" t="s">
        <v>131</v>
      </c>
      <c r="C18" s="15">
        <v>121.48</v>
      </c>
      <c r="D18" s="17" t="s">
        <v>18</v>
      </c>
      <c r="E18" s="14"/>
      <c r="F18" s="15">
        <f>C18*E18</f>
        <v>0</v>
      </c>
      <c r="G18" s="15">
        <f>F18+F18*20/100</f>
        <v>0</v>
      </c>
    </row>
    <row r="19" spans="1:7" ht="25.5" x14ac:dyDescent="0.2">
      <c r="A19" s="19" t="s">
        <v>156</v>
      </c>
      <c r="B19" s="19" t="s">
        <v>134</v>
      </c>
      <c r="C19" s="15">
        <v>61.45</v>
      </c>
      <c r="D19" s="17" t="s">
        <v>18</v>
      </c>
      <c r="E19" s="14"/>
      <c r="F19" s="15">
        <f>C19*E19</f>
        <v>0</v>
      </c>
      <c r="G19" s="15">
        <f>F19+F19*20/100</f>
        <v>0</v>
      </c>
    </row>
    <row r="20" spans="1:7" ht="25.5" x14ac:dyDescent="0.2">
      <c r="A20" s="19" t="s">
        <v>157</v>
      </c>
      <c r="B20" s="19" t="s">
        <v>133</v>
      </c>
      <c r="C20" s="15">
        <v>18.68</v>
      </c>
      <c r="D20" s="17" t="s">
        <v>18</v>
      </c>
      <c r="E20" s="14"/>
      <c r="F20" s="15">
        <f t="shared" ref="F20:F31" si="0">C20*E20</f>
        <v>0</v>
      </c>
      <c r="G20" s="15">
        <f t="shared" ref="G20:G31" si="1">F20+F20*20/100</f>
        <v>0</v>
      </c>
    </row>
    <row r="21" spans="1:7" x14ac:dyDescent="0.2">
      <c r="A21" s="19" t="s">
        <v>158</v>
      </c>
      <c r="B21" s="19" t="s">
        <v>186</v>
      </c>
      <c r="C21" s="15">
        <v>10</v>
      </c>
      <c r="D21" s="17" t="s">
        <v>26</v>
      </c>
      <c r="E21" s="14"/>
      <c r="F21" s="15">
        <f t="shared" si="0"/>
        <v>0</v>
      </c>
      <c r="G21" s="15">
        <f t="shared" si="1"/>
        <v>0</v>
      </c>
    </row>
    <row r="22" spans="1:7" x14ac:dyDescent="0.2">
      <c r="A22" s="19" t="s">
        <v>159</v>
      </c>
      <c r="B22" s="19" t="s">
        <v>63</v>
      </c>
      <c r="C22" s="15">
        <v>1</v>
      </c>
      <c r="D22" s="17" t="s">
        <v>26</v>
      </c>
      <c r="E22" s="14"/>
      <c r="F22" s="15">
        <f t="shared" si="0"/>
        <v>0</v>
      </c>
      <c r="G22" s="15">
        <f t="shared" si="1"/>
        <v>0</v>
      </c>
    </row>
    <row r="23" spans="1:7" x14ac:dyDescent="0.2">
      <c r="A23" s="19" t="s">
        <v>160</v>
      </c>
      <c r="B23" s="19" t="s">
        <v>116</v>
      </c>
      <c r="C23" s="15">
        <v>1</v>
      </c>
      <c r="D23" s="17" t="s">
        <v>26</v>
      </c>
      <c r="E23" s="14"/>
      <c r="F23" s="15">
        <f>C23*E23</f>
        <v>0</v>
      </c>
      <c r="G23" s="15">
        <f>F23+F23*20/100</f>
        <v>0</v>
      </c>
    </row>
    <row r="24" spans="1:7" x14ac:dyDescent="0.2">
      <c r="A24" s="19" t="s">
        <v>161</v>
      </c>
      <c r="B24" s="19" t="s">
        <v>130</v>
      </c>
      <c r="C24" s="15">
        <v>9</v>
      </c>
      <c r="D24" s="17" t="s">
        <v>26</v>
      </c>
      <c r="E24" s="14"/>
      <c r="F24" s="15">
        <f t="shared" si="0"/>
        <v>0</v>
      </c>
      <c r="G24" s="15">
        <f t="shared" si="1"/>
        <v>0</v>
      </c>
    </row>
    <row r="25" spans="1:7" ht="25.5" x14ac:dyDescent="0.2">
      <c r="A25" s="19" t="s">
        <v>162</v>
      </c>
      <c r="B25" s="19" t="s">
        <v>132</v>
      </c>
      <c r="C25" s="15">
        <v>1</v>
      </c>
      <c r="D25" s="17" t="s">
        <v>26</v>
      </c>
      <c r="E25" s="14"/>
      <c r="F25" s="15">
        <f>C25*E25</f>
        <v>0</v>
      </c>
      <c r="G25" s="15">
        <f>F25+F25*20/100</f>
        <v>0</v>
      </c>
    </row>
    <row r="26" spans="1:7" ht="38.25" x14ac:dyDescent="0.2">
      <c r="A26" s="19" t="s">
        <v>163</v>
      </c>
      <c r="B26" s="19" t="s">
        <v>152</v>
      </c>
      <c r="C26" s="15">
        <v>1</v>
      </c>
      <c r="D26" s="17" t="s">
        <v>8</v>
      </c>
      <c r="E26" s="14"/>
      <c r="F26" s="15">
        <f t="shared" si="0"/>
        <v>0</v>
      </c>
      <c r="G26" s="15">
        <f t="shared" si="1"/>
        <v>0</v>
      </c>
    </row>
    <row r="27" spans="1:7" ht="90" customHeight="1" x14ac:dyDescent="0.2">
      <c r="A27" s="19" t="s">
        <v>164</v>
      </c>
      <c r="B27" s="19" t="s">
        <v>153</v>
      </c>
      <c r="C27" s="15">
        <v>1</v>
      </c>
      <c r="D27" s="17" t="s">
        <v>26</v>
      </c>
      <c r="E27" s="14"/>
      <c r="F27" s="15">
        <f>C27*E27</f>
        <v>0</v>
      </c>
      <c r="G27" s="15">
        <f>F27+F27*20/100</f>
        <v>0</v>
      </c>
    </row>
    <row r="28" spans="1:7" x14ac:dyDescent="0.2">
      <c r="A28" s="1" t="s">
        <v>38</v>
      </c>
      <c r="B28" s="1" t="s">
        <v>0</v>
      </c>
      <c r="C28" s="2" t="s">
        <v>1</v>
      </c>
      <c r="D28" s="3" t="s">
        <v>2</v>
      </c>
      <c r="E28" s="1" t="s">
        <v>3</v>
      </c>
      <c r="F28" s="2" t="s">
        <v>4</v>
      </c>
      <c r="G28" s="2" t="s">
        <v>5</v>
      </c>
    </row>
    <row r="29" spans="1:7" ht="142.5" customHeight="1" x14ac:dyDescent="0.2">
      <c r="A29" s="19" t="s">
        <v>165</v>
      </c>
      <c r="B29" s="19" t="s">
        <v>187</v>
      </c>
      <c r="C29" s="15">
        <v>1</v>
      </c>
      <c r="D29" s="17" t="s">
        <v>8</v>
      </c>
      <c r="E29" s="14"/>
      <c r="F29" s="15">
        <f>C29*E29</f>
        <v>0</v>
      </c>
      <c r="G29" s="15">
        <f>F29+F29*20/100</f>
        <v>0</v>
      </c>
    </row>
    <row r="30" spans="1:7" ht="63.75" x14ac:dyDescent="0.2">
      <c r="A30" s="19" t="s">
        <v>166</v>
      </c>
      <c r="B30" s="19" t="s">
        <v>135</v>
      </c>
      <c r="C30" s="15">
        <v>1</v>
      </c>
      <c r="D30" s="17" t="s">
        <v>26</v>
      </c>
      <c r="E30" s="14"/>
      <c r="F30" s="15">
        <f>C30*E30</f>
        <v>0</v>
      </c>
      <c r="G30" s="15">
        <f>F30+F30*20/100</f>
        <v>0</v>
      </c>
    </row>
    <row r="31" spans="1:7" ht="25.5" x14ac:dyDescent="0.2">
      <c r="A31" s="19" t="s">
        <v>167</v>
      </c>
      <c r="B31" s="19" t="s">
        <v>62</v>
      </c>
      <c r="C31" s="15">
        <v>1</v>
      </c>
      <c r="D31" s="17" t="s">
        <v>8</v>
      </c>
      <c r="E31" s="14"/>
      <c r="F31" s="15">
        <f t="shared" si="0"/>
        <v>0</v>
      </c>
      <c r="G31" s="15">
        <f t="shared" si="1"/>
        <v>0</v>
      </c>
    </row>
    <row r="32" spans="1:7" ht="12.75" customHeight="1" x14ac:dyDescent="0.2">
      <c r="A32" s="39" t="s">
        <v>83</v>
      </c>
      <c r="B32" s="39"/>
      <c r="C32" s="39"/>
      <c r="D32" s="39"/>
      <c r="E32" s="39"/>
      <c r="F32" s="4">
        <f>SUM(F18:F31)</f>
        <v>0</v>
      </c>
      <c r="G32" s="4">
        <f>SUM(G18:G31)</f>
        <v>0</v>
      </c>
    </row>
    <row r="33" spans="1:9" ht="14.25" customHeight="1" x14ac:dyDescent="0.2">
      <c r="A33" s="5"/>
      <c r="B33" s="40" t="s">
        <v>44</v>
      </c>
      <c r="C33" s="40"/>
      <c r="D33" s="7"/>
      <c r="E33" s="5"/>
      <c r="F33" s="6"/>
      <c r="G33" s="6"/>
    </row>
    <row r="34" spans="1:9" ht="12.75" customHeight="1" x14ac:dyDescent="0.2">
      <c r="A34" s="45" t="s">
        <v>145</v>
      </c>
      <c r="B34" s="46"/>
      <c r="C34" s="46"/>
      <c r="D34" s="46"/>
      <c r="E34" s="46"/>
      <c r="F34" s="46"/>
      <c r="G34" s="47"/>
    </row>
    <row r="35" spans="1:9" ht="14.25" customHeight="1" x14ac:dyDescent="0.2">
      <c r="A35" s="5"/>
      <c r="B35" s="48" t="s">
        <v>146</v>
      </c>
      <c r="C35" s="48"/>
      <c r="D35" s="7"/>
      <c r="E35" s="5"/>
      <c r="F35" s="6"/>
      <c r="G35" s="6"/>
    </row>
    <row r="36" spans="1:9" ht="12.75" customHeight="1" x14ac:dyDescent="0.2">
      <c r="A36" s="45" t="s">
        <v>145</v>
      </c>
      <c r="B36" s="46"/>
      <c r="C36" s="46"/>
      <c r="D36" s="46"/>
      <c r="E36" s="46"/>
      <c r="F36" s="46"/>
      <c r="G36" s="47"/>
    </row>
    <row r="37" spans="1:9" ht="14.25" customHeight="1" x14ac:dyDescent="0.2">
      <c r="A37" s="5"/>
      <c r="B37" s="48" t="s">
        <v>147</v>
      </c>
      <c r="C37" s="48"/>
      <c r="D37" s="7"/>
      <c r="E37" s="5"/>
      <c r="F37" s="6"/>
      <c r="G37" s="6"/>
    </row>
    <row r="38" spans="1:9" ht="12.75" customHeight="1" x14ac:dyDescent="0.2">
      <c r="A38" s="45" t="s">
        <v>145</v>
      </c>
      <c r="B38" s="46"/>
      <c r="C38" s="46"/>
      <c r="D38" s="46"/>
      <c r="E38" s="46"/>
      <c r="F38" s="46"/>
      <c r="G38" s="47"/>
    </row>
    <row r="39" spans="1:9" s="29" customFormat="1" ht="12.75" customHeight="1" x14ac:dyDescent="0.2">
      <c r="A39" s="34" t="s">
        <v>12</v>
      </c>
      <c r="B39" s="34"/>
      <c r="C39" s="34"/>
      <c r="D39" s="34"/>
      <c r="E39" s="34"/>
      <c r="F39" s="31">
        <f>SUM(F13:F38)/2</f>
        <v>0</v>
      </c>
      <c r="G39" s="31">
        <f>SUM(G13:G38)/2</f>
        <v>0</v>
      </c>
    </row>
    <row r="40" spans="1:9" s="12" customFormat="1" ht="17.25" customHeight="1" x14ac:dyDescent="0.2">
      <c r="A40" s="37" t="s">
        <v>37</v>
      </c>
      <c r="B40" s="37"/>
      <c r="C40" s="37"/>
      <c r="D40" s="37"/>
      <c r="E40" s="37"/>
      <c r="F40" s="11">
        <f>F39+F10</f>
        <v>0</v>
      </c>
      <c r="G40" s="11">
        <f>G39+G10</f>
        <v>0</v>
      </c>
      <c r="I40" s="30"/>
    </row>
  </sheetData>
  <mergeCells count="14">
    <mergeCell ref="A32:E32"/>
    <mergeCell ref="A16:E16"/>
    <mergeCell ref="A10:E10"/>
    <mergeCell ref="A1:G1"/>
    <mergeCell ref="A3:G3"/>
    <mergeCell ref="B33:C33"/>
    <mergeCell ref="B17:G17"/>
    <mergeCell ref="A34:G34"/>
    <mergeCell ref="A40:E40"/>
    <mergeCell ref="B35:C35"/>
    <mergeCell ref="B37:C37"/>
    <mergeCell ref="A39:E39"/>
    <mergeCell ref="A36:G36"/>
    <mergeCell ref="A38:G38"/>
  </mergeCells>
  <phoneticPr fontId="12" type="noConversion"/>
  <pageMargins left="0.25" right="0.25"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20-150_HOURRIDE_Lot VRD</vt:lpstr>
      <vt:lpstr>20-150_HOURRIDE_Lot réseaux 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Amarande DELMAU</dc:creator>
  <cp:lastModifiedBy>sophie</cp:lastModifiedBy>
  <cp:lastPrinted>2021-04-02T09:40:20Z</cp:lastPrinted>
  <dcterms:created xsi:type="dcterms:W3CDTF">2019-07-10T09:40:37Z</dcterms:created>
  <dcterms:modified xsi:type="dcterms:W3CDTF">2021-04-13T09:30:50Z</dcterms:modified>
</cp:coreProperties>
</file>